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60" windowWidth="12000" windowHeight="5175" tabRatio="846" activeTab="9"/>
  </bookViews>
  <sheets>
    <sheet name="COVER" sheetId="3" r:id="rId1"/>
    <sheet name="symbols" sheetId="25" r:id="rId2"/>
    <sheet name="Contents" sheetId="2" r:id="rId3"/>
    <sheet name="key-findings" sheetId="63" r:id="rId4"/>
    <sheet name="1.1" sheetId="5" r:id="rId5"/>
    <sheet name="1.2" sheetId="60" r:id="rId6"/>
    <sheet name="1.3" sheetId="61" r:id="rId7"/>
    <sheet name="1.4" sheetId="62" r:id="rId8"/>
    <sheet name="1.5-6nonoil" sheetId="78" r:id="rId9"/>
    <sheet name="1.7-8nonoil" sheetId="72" r:id="rId10"/>
    <sheet name="GDPrev2012" sheetId="59" state="hidden" r:id="rId11"/>
    <sheet name="2013provOILL" sheetId="76" state="hidden" r:id="rId12"/>
    <sheet name="2013provNON_OIL" sheetId="75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__SH2" localSheetId="5">#REF!</definedName>
    <definedName name="___SH2" localSheetId="6">#REF!</definedName>
    <definedName name="___SH2" localSheetId="7">#REF!</definedName>
    <definedName name="___SH2" localSheetId="8">#REF!</definedName>
    <definedName name="___SH2" localSheetId="9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5">#REF!</definedName>
    <definedName name="__SH2" localSheetId="6">#REF!</definedName>
    <definedName name="__SH2" localSheetId="7">#REF!</definedName>
    <definedName name="__SH2" localSheetId="8">#REF!</definedName>
    <definedName name="__SH2" localSheetId="9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" hidden="1">#REF!</definedName>
    <definedName name="_Fill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" hidden="1">#REF!</definedName>
    <definedName name="_Regression_Out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" hidden="1">#REF!</definedName>
    <definedName name="_Regression_X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" hidden="1">#REF!</definedName>
    <definedName name="_Regression_Y" hidden="1">#REF!</definedName>
    <definedName name="_SH2" localSheetId="5">#REF!</definedName>
    <definedName name="_SH2" localSheetId="6">#REF!</definedName>
    <definedName name="_SH2" localSheetId="7">#REF!</definedName>
    <definedName name="_SH2" localSheetId="8">#REF!</definedName>
    <definedName name="_SH2" localSheetId="9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" hidden="1">#REF!</definedName>
    <definedName name="_Sort" hidden="1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5">#REF!</definedName>
    <definedName name="Address" localSheetId="6">#REF!</definedName>
    <definedName name="Address" localSheetId="7">#REF!</definedName>
    <definedName name="Address" localSheetId="8">#REF!</definedName>
    <definedName name="Address" localSheetId="9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5">#REF!</definedName>
    <definedName name="all" localSheetId="6">#REF!</definedName>
    <definedName name="all" localSheetId="7">#REF!</definedName>
    <definedName name="all" localSheetId="8">#REF!</definedName>
    <definedName name="all" localSheetId="9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8">#REF!</definedName>
    <definedName name="b">#REF!</definedName>
    <definedName name="b_3">#N/A</definedName>
    <definedName name="City" localSheetId="5">#REF!</definedName>
    <definedName name="City" localSheetId="6">#REF!</definedName>
    <definedName name="City" localSheetId="7">#REF!</definedName>
    <definedName name="City" localSheetId="8">#REF!</definedName>
    <definedName name="City" localSheetId="9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5" hidden="1">#REF!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9" hidden="1">#REF!</definedName>
    <definedName name="Code" localSheetId="1" hidden="1">#REF!</definedName>
    <definedName name="Code" hidden="1">#REF!</definedName>
    <definedName name="Company" localSheetId="5">#REF!</definedName>
    <definedName name="Company" localSheetId="6">#REF!</definedName>
    <definedName name="Company" localSheetId="7">#REF!</definedName>
    <definedName name="Company" localSheetId="8">#REF!</definedName>
    <definedName name="Company" localSheetId="9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5">#REF!</definedName>
    <definedName name="Country" localSheetId="6">#REF!</definedName>
    <definedName name="Country" localSheetId="7">#REF!</definedName>
    <definedName name="Country" localSheetId="8">#REF!</definedName>
    <definedName name="Country" localSheetId="9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8" hidden="1">#REF!</definedName>
    <definedName name="d" hidden="1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5" hidden="1">#REF!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9" hidden="1">#REF!</definedName>
    <definedName name="data1" localSheetId="1" hidden="1">#REF!</definedName>
    <definedName name="data1" hidden="1">#REF!</definedName>
    <definedName name="data2" localSheetId="5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9" hidden="1">#REF!</definedName>
    <definedName name="data2" localSheetId="1" hidden="1">#REF!</definedName>
    <definedName name="data2" hidden="1">#REF!</definedName>
    <definedName name="data3" localSheetId="5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9" hidden="1">#REF!</definedName>
    <definedName name="data3" localSheetId="1" hidden="1">#REF!</definedName>
    <definedName name="data3" hidden="1">#REF!</definedName>
    <definedName name="day" localSheetId="8">#REF!</definedName>
    <definedName name="day">#REF!</definedName>
    <definedName name="DEPOSIT" localSheetId="5">#REF!</definedName>
    <definedName name="DEPOSIT" localSheetId="6">#REF!</definedName>
    <definedName name="DEPOSIT" localSheetId="7">#REF!</definedName>
    <definedName name="DEPOSIT" localSheetId="8">#REF!</definedName>
    <definedName name="DEPOSIT" localSheetId="9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5">#REF!</definedName>
    <definedName name="diff" localSheetId="6">#REF!</definedName>
    <definedName name="diff" localSheetId="7">#REF!</definedName>
    <definedName name="diff" localSheetId="8">#REF!</definedName>
    <definedName name="diff" localSheetId="9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5" hidden="1">#REF!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9" hidden="1">#REF!</definedName>
    <definedName name="Discount" localSheetId="1" hidden="1">#REF!</definedName>
    <definedName name="Discount" hidden="1">#REF!</definedName>
    <definedName name="display_area_2" localSheetId="5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9" hidden="1">#REF!</definedName>
    <definedName name="display_area_2" localSheetId="1" hidden="1">#REF!</definedName>
    <definedName name="display_area_2" hidden="1">#REF!</definedName>
    <definedName name="Email" localSheetId="5">#REF!</definedName>
    <definedName name="Email" localSheetId="6">#REF!</definedName>
    <definedName name="Email" localSheetId="7">#REF!</definedName>
    <definedName name="Email" localSheetId="8">#REF!</definedName>
    <definedName name="Email" localSheetId="9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5">#REF!</definedName>
    <definedName name="ext" localSheetId="6">#REF!</definedName>
    <definedName name="ext" localSheetId="7">#REF!</definedName>
    <definedName name="ext" localSheetId="8">#REF!</definedName>
    <definedName name="ext" localSheetId="9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5">#REF!</definedName>
    <definedName name="Fax" localSheetId="6">#REF!</definedName>
    <definedName name="Fax" localSheetId="7">#REF!</definedName>
    <definedName name="Fax" localSheetId="8">#REF!</definedName>
    <definedName name="Fax" localSheetId="9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5" hidden="1">#REF!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9" hidden="1">#REF!</definedName>
    <definedName name="FCode" localSheetId="1" hidden="1">#REF!</definedName>
    <definedName name="FCode" hidden="1">#REF!</definedName>
    <definedName name="FIFTYLARGE" localSheetId="5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9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5">#REF!</definedName>
    <definedName name="fr" localSheetId="6">#REF!</definedName>
    <definedName name="fr" localSheetId="7">#REF!</definedName>
    <definedName name="fr" localSheetId="8">#REF!</definedName>
    <definedName name="fr" localSheetId="9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5" hidden="1">#REF!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9" hidden="1">#REF!</definedName>
    <definedName name="HiddenRows" localSheetId="1" hidden="1">#REF!</definedName>
    <definedName name="HiddenRows" hidden="1">#REF!</definedName>
    <definedName name="kafui" localSheetId="5">#REF!</definedName>
    <definedName name="kafui" localSheetId="6">#REF!</definedName>
    <definedName name="kafui" localSheetId="7">#REF!</definedName>
    <definedName name="kafui" localSheetId="8">#REF!</definedName>
    <definedName name="kafui" localSheetId="9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5">#REF!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9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5">#REF!</definedName>
    <definedName name="LOANS" localSheetId="6">#REF!</definedName>
    <definedName name="LOANS" localSheetId="7">#REF!</definedName>
    <definedName name="LOANS" localSheetId="8">#REF!</definedName>
    <definedName name="LOANS" localSheetId="9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8">#REF!</definedName>
    <definedName name="mar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8">#REF!</definedName>
    <definedName name="New">#REF!</definedName>
    <definedName name="OrderTable" localSheetId="5" hidden="1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9" hidden="1">#REF!</definedName>
    <definedName name="OrderTable" localSheetId="1" hidden="1">#REF!</definedName>
    <definedName name="OrderTable" hidden="1">#REF!</definedName>
    <definedName name="OWNERSHIP" localSheetId="5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9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5">#REF!</definedName>
    <definedName name="Phone" localSheetId="6">#REF!</definedName>
    <definedName name="Phone" localSheetId="7">#REF!</definedName>
    <definedName name="Phone" localSheetId="8">#REF!</definedName>
    <definedName name="Phone" localSheetId="9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4">'1.1'!$A$1:$J$37</definedName>
    <definedName name="_xlnm.Print_Area" localSheetId="5">'1.2'!$A$1:$J$37</definedName>
    <definedName name="_xlnm.Print_Area" localSheetId="6">'1.3'!$A$1:$J$38</definedName>
    <definedName name="_xlnm.Print_Area" localSheetId="7">'1.4'!$A$1:$I$35</definedName>
    <definedName name="_xlnm.Print_Area" localSheetId="8">'1.5-6nonoil'!$A$1:$I$72</definedName>
    <definedName name="_xlnm.Print_Area" localSheetId="9">'1.7-8nonoil'!$A$1:$I$68</definedName>
    <definedName name="_xlnm.Print_Area" localSheetId="2">Contents!$B$1:$D$18</definedName>
    <definedName name="_xlnm.Print_Area" localSheetId="0">COVER!$A$1:$I$23</definedName>
    <definedName name="_xlnm.Print_Area" localSheetId="3">'key-findings'!$A$1:$K$67</definedName>
    <definedName name="_xlnm.Print_Area" localSheetId="1">symbols!$A$1:$C$38</definedName>
    <definedName name="_xlnm.Print_Area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5">#REF!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9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5">#REF!</definedName>
    <definedName name="Printing" localSheetId="6">#REF!</definedName>
    <definedName name="Printing" localSheetId="7">#REF!</definedName>
    <definedName name="Printing" localSheetId="8">#REF!</definedName>
    <definedName name="Printing" localSheetId="9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5" hidden="1">#REF!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9" hidden="1">#REF!</definedName>
    <definedName name="ProdForm" localSheetId="1" hidden="1">#REF!</definedName>
    <definedName name="ProdForm" hidden="1">#REF!</definedName>
    <definedName name="Product" localSheetId="5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9" hidden="1">#REF!</definedName>
    <definedName name="Product" localSheetId="1" hidden="1">#REF!</definedName>
    <definedName name="Product" hidden="1">#REF!</definedName>
    <definedName name="qr" localSheetId="5">'[2]Selected Indicators '!#REF!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9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5">'[2]Selected Indicators '!#REF!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9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5" hidden="1">#REF!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9" hidden="1">#REF!</definedName>
    <definedName name="RCArea" localSheetId="1" hidden="1">#REF!</definedName>
    <definedName name="RCArea" hidden="1">#REF!</definedName>
    <definedName name="RD" localSheetId="5">[3]BSD5!#REF!</definedName>
    <definedName name="RD" localSheetId="6">[3]BSD5!#REF!</definedName>
    <definedName name="RD" localSheetId="7">[3]BSD5!#REF!</definedName>
    <definedName name="RD" localSheetId="8">[3]BSD5!#REF!</definedName>
    <definedName name="RD" localSheetId="9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5">#REF!</definedName>
    <definedName name="rural" localSheetId="6">#REF!</definedName>
    <definedName name="rural" localSheetId="7">#REF!</definedName>
    <definedName name="rural" localSheetId="8">#REF!</definedName>
    <definedName name="rural" localSheetId="9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>#REF!</definedName>
    <definedName name="s_3">#N/A</definedName>
    <definedName name="s_4">#N/A</definedName>
    <definedName name="SHEET1" localSheetId="5">#REF!</definedName>
    <definedName name="SHEET1" localSheetId="6">#REF!</definedName>
    <definedName name="SHEET1" localSheetId="7">#REF!</definedName>
    <definedName name="SHEET1" localSheetId="8">#REF!</definedName>
    <definedName name="SHEET1" localSheetId="9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5">#REF!</definedName>
    <definedName name="SHEET2A" localSheetId="6">#REF!</definedName>
    <definedName name="SHEET2A" localSheetId="7">#REF!</definedName>
    <definedName name="SHEET2A" localSheetId="8">#REF!</definedName>
    <definedName name="SHEET2A" localSheetId="9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5">#REF!</definedName>
    <definedName name="SHEET2B" localSheetId="6">#REF!</definedName>
    <definedName name="SHEET2B" localSheetId="7">#REF!</definedName>
    <definedName name="SHEET2B" localSheetId="8">#REF!</definedName>
    <definedName name="SHEET2B" localSheetId="9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5">#REF!</definedName>
    <definedName name="SHEET3" localSheetId="6">#REF!</definedName>
    <definedName name="SHEET3" localSheetId="7">#REF!</definedName>
    <definedName name="SHEET3" localSheetId="8">#REF!</definedName>
    <definedName name="SHEET3" localSheetId="9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5">#REF!</definedName>
    <definedName name="SHEET4" localSheetId="6">#REF!</definedName>
    <definedName name="SHEET4" localSheetId="7">#REF!</definedName>
    <definedName name="SHEET4" localSheetId="8">#REF!</definedName>
    <definedName name="SHEET4" localSheetId="9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5">#REF!</definedName>
    <definedName name="SHEET5" localSheetId="6">#REF!</definedName>
    <definedName name="SHEET5" localSheetId="7">#REF!</definedName>
    <definedName name="SHEET5" localSheetId="8">#REF!</definedName>
    <definedName name="SHEET5" localSheetId="9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5">#REF!</definedName>
    <definedName name="SHEET6" localSheetId="6">#REF!</definedName>
    <definedName name="SHEET6" localSheetId="7">#REF!</definedName>
    <definedName name="SHEET6" localSheetId="8">#REF!</definedName>
    <definedName name="SHEET6" localSheetId="9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5">#REF!</definedName>
    <definedName name="SHEET7" localSheetId="6">#REF!</definedName>
    <definedName name="SHEET7" localSheetId="7">#REF!</definedName>
    <definedName name="SHEET7" localSheetId="8">#REF!</definedName>
    <definedName name="SHEET7" localSheetId="9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5">#REF!</definedName>
    <definedName name="SHEET8" localSheetId="6">#REF!</definedName>
    <definedName name="SHEET8" localSheetId="7">#REF!</definedName>
    <definedName name="SHEET8" localSheetId="8">#REF!</definedName>
    <definedName name="SHEET8" localSheetId="9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5">#REF!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9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5" hidden="1">#REF!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9" hidden="1">#REF!</definedName>
    <definedName name="SpecialPrice" localSheetId="1" hidden="1">#REF!</definedName>
    <definedName name="SpecialPrice" hidden="1">#REF!</definedName>
    <definedName name="State" localSheetId="5">#REF!</definedName>
    <definedName name="State" localSheetId="6">#REF!</definedName>
    <definedName name="State" localSheetId="7">#REF!</definedName>
    <definedName name="State" localSheetId="8">#REF!</definedName>
    <definedName name="State" localSheetId="9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5" hidden="1">#REF!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9" hidden="1">#REF!</definedName>
    <definedName name="tbl_ProdInfo" localSheetId="1" hidden="1">#REF!</definedName>
    <definedName name="tbl_ProdInfo" hidden="1">#REF!</definedName>
    <definedName name="ttbl" localSheetId="5">#REF!</definedName>
    <definedName name="ttbl" localSheetId="6">#REF!</definedName>
    <definedName name="ttbl" localSheetId="7">#REF!</definedName>
    <definedName name="ttbl" localSheetId="8">#REF!</definedName>
    <definedName name="ttbl" localSheetId="9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5">#REF!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9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hidden="1">#REF!</definedName>
    <definedName name="yu" localSheetId="5">'[2]Selected Indicators '!#REF!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9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5">#REF!</definedName>
    <definedName name="Zip" localSheetId="6">#REF!</definedName>
    <definedName name="Zip" localSheetId="7">#REF!</definedName>
    <definedName name="Zip" localSheetId="8">#REF!</definedName>
    <definedName name="Zip" localSheetId="9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52511"/>
</workbook>
</file>

<file path=xl/calcChain.xml><?xml version="1.0" encoding="utf-8"?>
<calcChain xmlns="http://schemas.openxmlformats.org/spreadsheetml/2006/main">
  <c r="B16" i="2" l="1"/>
  <c r="B15" i="2"/>
  <c r="B14" i="2"/>
  <c r="B13" i="2"/>
  <c r="I67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95" i="75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I78" i="75"/>
  <c r="I88" i="75" s="1"/>
  <c r="H78" i="75"/>
  <c r="H88" i="75"/>
  <c r="H90" i="75" s="1"/>
  <c r="G78" i="75"/>
  <c r="G88" i="75" s="1"/>
  <c r="G90" i="75" s="1"/>
  <c r="F78" i="75"/>
  <c r="F88" i="75" s="1"/>
  <c r="E78" i="75"/>
  <c r="E88" i="75" s="1"/>
  <c r="E90" i="75" s="1"/>
  <c r="D78" i="75"/>
  <c r="D88" i="75" s="1"/>
  <c r="C78" i="75"/>
  <c r="C88" i="75" s="1"/>
  <c r="C89" i="75" s="1"/>
  <c r="C91" i="75" s="1"/>
  <c r="B78" i="75"/>
  <c r="B88" i="75" s="1"/>
  <c r="I76" i="75"/>
  <c r="H76" i="75"/>
  <c r="G76" i="75"/>
  <c r="F76" i="75"/>
  <c r="E76" i="75"/>
  <c r="D76" i="75"/>
  <c r="C76" i="75"/>
  <c r="B76" i="75"/>
  <c r="I74" i="75"/>
  <c r="R74" i="75" s="1"/>
  <c r="H74" i="75"/>
  <c r="Q74" i="75" s="1"/>
  <c r="G74" i="75"/>
  <c r="P74" i="75" s="1"/>
  <c r="F74" i="75"/>
  <c r="O74" i="75" s="1"/>
  <c r="E74" i="75"/>
  <c r="D74" i="75"/>
  <c r="M74" i="75" s="1"/>
  <c r="C74" i="75"/>
  <c r="L74" i="75" s="1"/>
  <c r="B74" i="75"/>
  <c r="I72" i="75"/>
  <c r="H72" i="75"/>
  <c r="G72" i="75"/>
  <c r="F72" i="75"/>
  <c r="E72" i="75"/>
  <c r="D72" i="75"/>
  <c r="C72" i="75"/>
  <c r="L72" i="75" s="1"/>
  <c r="B72" i="75"/>
  <c r="I71" i="75"/>
  <c r="H71" i="75"/>
  <c r="G71" i="75"/>
  <c r="F71" i="75"/>
  <c r="E71" i="75"/>
  <c r="D71" i="75"/>
  <c r="C71" i="75"/>
  <c r="B71" i="75"/>
  <c r="I70" i="75"/>
  <c r="H70" i="75"/>
  <c r="G70" i="75"/>
  <c r="F70" i="75"/>
  <c r="E70" i="75"/>
  <c r="D70" i="75"/>
  <c r="C70" i="75"/>
  <c r="B70" i="75"/>
  <c r="I69" i="75"/>
  <c r="H69" i="75"/>
  <c r="G69" i="75"/>
  <c r="F69" i="75"/>
  <c r="E69" i="75"/>
  <c r="D69" i="75"/>
  <c r="C69" i="75"/>
  <c r="B69" i="75"/>
  <c r="I68" i="75"/>
  <c r="H68" i="75"/>
  <c r="G68" i="75"/>
  <c r="F68" i="75"/>
  <c r="E68" i="75"/>
  <c r="D68" i="75"/>
  <c r="M68" i="75" s="1"/>
  <c r="C68" i="75"/>
  <c r="B68" i="75"/>
  <c r="I67" i="75"/>
  <c r="H67" i="75"/>
  <c r="G67" i="75"/>
  <c r="F67" i="75"/>
  <c r="E67" i="75"/>
  <c r="D67" i="75"/>
  <c r="C67" i="75"/>
  <c r="L67" i="75" s="1"/>
  <c r="B67" i="75"/>
  <c r="I66" i="75"/>
  <c r="H66" i="75"/>
  <c r="G66" i="75"/>
  <c r="P66" i="75" s="1"/>
  <c r="F66" i="75"/>
  <c r="E66" i="75"/>
  <c r="D66" i="75"/>
  <c r="M66" i="75" s="1"/>
  <c r="C66" i="75"/>
  <c r="L66" i="75" s="1"/>
  <c r="B66" i="75"/>
  <c r="I65" i="75"/>
  <c r="H65" i="75"/>
  <c r="Q65" i="75" s="1"/>
  <c r="G65" i="75"/>
  <c r="F65" i="75"/>
  <c r="E65" i="75"/>
  <c r="D65" i="75"/>
  <c r="M65" i="75" s="1"/>
  <c r="C65" i="75"/>
  <c r="L65" i="75" s="1"/>
  <c r="B65" i="75"/>
  <c r="I64" i="75"/>
  <c r="H64" i="75"/>
  <c r="Q64" i="75" s="1"/>
  <c r="G64" i="75"/>
  <c r="F64" i="75"/>
  <c r="E64" i="75"/>
  <c r="D64" i="75"/>
  <c r="M64" i="75" s="1"/>
  <c r="C64" i="75"/>
  <c r="L64" i="75" s="1"/>
  <c r="B64" i="75"/>
  <c r="K64" i="75" s="1"/>
  <c r="I63" i="75"/>
  <c r="H63" i="75"/>
  <c r="G63" i="75"/>
  <c r="F63" i="75"/>
  <c r="E63" i="75"/>
  <c r="D63" i="75"/>
  <c r="C63" i="75"/>
  <c r="L63" i="75" s="1"/>
  <c r="B63" i="75"/>
  <c r="I61" i="75"/>
  <c r="H61" i="75"/>
  <c r="Q61" i="75" s="1"/>
  <c r="Z31" i="75" s="1"/>
  <c r="G61" i="75"/>
  <c r="F61" i="75"/>
  <c r="E61" i="75"/>
  <c r="D61" i="75"/>
  <c r="M61" i="75" s="1"/>
  <c r="V31" i="75" s="1"/>
  <c r="C61" i="75"/>
  <c r="L61" i="75" s="1"/>
  <c r="U31" i="75" s="1"/>
  <c r="B61" i="75"/>
  <c r="K61" i="75" s="1"/>
  <c r="T31" i="75" s="1"/>
  <c r="I59" i="75"/>
  <c r="H59" i="75"/>
  <c r="Q59" i="75" s="1"/>
  <c r="G59" i="75"/>
  <c r="F59" i="75"/>
  <c r="E59" i="75"/>
  <c r="D59" i="75"/>
  <c r="M59" i="75" s="1"/>
  <c r="C59" i="75"/>
  <c r="L59" i="75" s="1"/>
  <c r="B59" i="75"/>
  <c r="I58" i="75"/>
  <c r="H58" i="75"/>
  <c r="Q58" i="75" s="1"/>
  <c r="G58" i="75"/>
  <c r="P58" i="75" s="1"/>
  <c r="F58" i="75"/>
  <c r="E58" i="75"/>
  <c r="D58" i="75"/>
  <c r="M58" i="75" s="1"/>
  <c r="C58" i="75"/>
  <c r="L58" i="75" s="1"/>
  <c r="B58" i="75"/>
  <c r="I57" i="75"/>
  <c r="H57" i="75"/>
  <c r="Q57" i="75" s="1"/>
  <c r="G57" i="75"/>
  <c r="F57" i="75"/>
  <c r="E57" i="75"/>
  <c r="D57" i="75"/>
  <c r="M57" i="75" s="1"/>
  <c r="C57" i="75"/>
  <c r="L57" i="75" s="1"/>
  <c r="B57" i="75"/>
  <c r="I56" i="75"/>
  <c r="H56" i="75"/>
  <c r="Q56" i="75" s="1"/>
  <c r="G56" i="75"/>
  <c r="F56" i="75"/>
  <c r="E56" i="75"/>
  <c r="D56" i="75"/>
  <c r="M56" i="75" s="1"/>
  <c r="C56" i="75"/>
  <c r="L56" i="75" s="1"/>
  <c r="B56" i="75"/>
  <c r="I55" i="75"/>
  <c r="H55" i="75"/>
  <c r="Q55" i="75" s="1"/>
  <c r="G55" i="75"/>
  <c r="G53" i="75" s="1"/>
  <c r="P53" i="75" s="1"/>
  <c r="Y30" i="75" s="1"/>
  <c r="F55" i="75"/>
  <c r="F53" i="75" s="1"/>
  <c r="E55" i="75"/>
  <c r="E53" i="75" s="1"/>
  <c r="D55" i="75"/>
  <c r="M55" i="75" s="1"/>
  <c r="C55" i="75"/>
  <c r="C53" i="75" s="1"/>
  <c r="L53" i="75" s="1"/>
  <c r="U30" i="75" s="1"/>
  <c r="B55" i="75"/>
  <c r="B53" i="75" s="1"/>
  <c r="I51" i="75"/>
  <c r="H51" i="75"/>
  <c r="G51" i="75"/>
  <c r="F51" i="75"/>
  <c r="E51" i="75"/>
  <c r="D51" i="75"/>
  <c r="M51" i="75" s="1"/>
  <c r="C51" i="75"/>
  <c r="L51" i="75" s="1"/>
  <c r="B51" i="75"/>
  <c r="I50" i="75"/>
  <c r="H50" i="75"/>
  <c r="Q50" i="75" s="1"/>
  <c r="G50" i="75"/>
  <c r="P50" i="75" s="1"/>
  <c r="F50" i="75"/>
  <c r="E50" i="75"/>
  <c r="D50" i="75"/>
  <c r="C50" i="75"/>
  <c r="L50" i="75" s="1"/>
  <c r="B50" i="75"/>
  <c r="K50" i="75" s="1"/>
  <c r="I49" i="75"/>
  <c r="H49" i="75"/>
  <c r="Q49" i="75" s="1"/>
  <c r="G49" i="75"/>
  <c r="F49" i="75"/>
  <c r="E49" i="75"/>
  <c r="D49" i="75"/>
  <c r="C49" i="75"/>
  <c r="B49" i="75"/>
  <c r="K49" i="75" s="1"/>
  <c r="I48" i="75"/>
  <c r="H48" i="75"/>
  <c r="Q48" i="75" s="1"/>
  <c r="G48" i="75"/>
  <c r="P48" i="75" s="1"/>
  <c r="F48" i="75"/>
  <c r="E48" i="75"/>
  <c r="D48" i="75"/>
  <c r="C48" i="75"/>
  <c r="L48" i="75" s="1"/>
  <c r="B48" i="75"/>
  <c r="I47" i="75"/>
  <c r="H47" i="75"/>
  <c r="Q47" i="75" s="1"/>
  <c r="G47" i="75"/>
  <c r="F47" i="75"/>
  <c r="E47" i="75"/>
  <c r="D47" i="75"/>
  <c r="C47" i="75"/>
  <c r="L47" i="75" s="1"/>
  <c r="B47" i="75"/>
  <c r="I45" i="75"/>
  <c r="H45" i="75"/>
  <c r="G45" i="75"/>
  <c r="F45" i="75"/>
  <c r="E45" i="75"/>
  <c r="D45" i="75"/>
  <c r="M45" i="75" s="1"/>
  <c r="V29" i="75" s="1"/>
  <c r="C45" i="75"/>
  <c r="L45" i="75" s="1"/>
  <c r="U29" i="75" s="1"/>
  <c r="B45" i="75"/>
  <c r="I37" i="75"/>
  <c r="H37" i="75"/>
  <c r="G37" i="75"/>
  <c r="F37" i="75"/>
  <c r="E37" i="75"/>
  <c r="D37" i="75"/>
  <c r="C37" i="75"/>
  <c r="B37" i="75"/>
  <c r="I35" i="75"/>
  <c r="H35" i="75"/>
  <c r="G35" i="75"/>
  <c r="F35" i="75"/>
  <c r="E35" i="75"/>
  <c r="D35" i="75"/>
  <c r="C35" i="75"/>
  <c r="B35" i="75"/>
  <c r="I33" i="75"/>
  <c r="H33" i="75"/>
  <c r="G33" i="75"/>
  <c r="F33" i="75"/>
  <c r="E33" i="75"/>
  <c r="D33" i="75"/>
  <c r="C33" i="75"/>
  <c r="B33" i="75"/>
  <c r="I31" i="75"/>
  <c r="H31" i="75"/>
  <c r="G31" i="75"/>
  <c r="F31" i="75"/>
  <c r="E31" i="75"/>
  <c r="N31" i="75" s="1"/>
  <c r="D31" i="75"/>
  <c r="C31" i="75"/>
  <c r="B31" i="75"/>
  <c r="I30" i="75"/>
  <c r="H30" i="75"/>
  <c r="G30" i="75"/>
  <c r="F30" i="75"/>
  <c r="E30" i="75"/>
  <c r="D30" i="75"/>
  <c r="C30" i="75"/>
  <c r="B30" i="75"/>
  <c r="I29" i="75"/>
  <c r="H29" i="75"/>
  <c r="G29" i="75"/>
  <c r="F29" i="75"/>
  <c r="E29" i="75"/>
  <c r="D29" i="75"/>
  <c r="C29" i="75"/>
  <c r="B29" i="75"/>
  <c r="I28" i="75"/>
  <c r="H28" i="75"/>
  <c r="G28" i="75"/>
  <c r="F28" i="75"/>
  <c r="E28" i="75"/>
  <c r="D28" i="75"/>
  <c r="C28" i="75"/>
  <c r="B28" i="75"/>
  <c r="I27" i="75"/>
  <c r="H27" i="75"/>
  <c r="G27" i="75"/>
  <c r="F27" i="75"/>
  <c r="E27" i="75"/>
  <c r="D27" i="75"/>
  <c r="C27" i="75"/>
  <c r="B27" i="75"/>
  <c r="I26" i="75"/>
  <c r="H26" i="75"/>
  <c r="G26" i="75"/>
  <c r="F26" i="75"/>
  <c r="E26" i="75"/>
  <c r="D26" i="75"/>
  <c r="C26" i="75"/>
  <c r="B26" i="75"/>
  <c r="I25" i="75"/>
  <c r="H25" i="75"/>
  <c r="G25" i="75"/>
  <c r="F25" i="75"/>
  <c r="E25" i="75"/>
  <c r="D25" i="75"/>
  <c r="C25" i="75"/>
  <c r="B25" i="75"/>
  <c r="I24" i="75"/>
  <c r="H24" i="75"/>
  <c r="G24" i="75"/>
  <c r="F24" i="75"/>
  <c r="E24" i="75"/>
  <c r="D24" i="75"/>
  <c r="C24" i="75"/>
  <c r="B24" i="75"/>
  <c r="I23" i="75"/>
  <c r="H23" i="75"/>
  <c r="G23" i="75"/>
  <c r="F23" i="75"/>
  <c r="E23" i="75"/>
  <c r="D23" i="75"/>
  <c r="C23" i="75"/>
  <c r="B23" i="75"/>
  <c r="I22" i="75"/>
  <c r="H22" i="75"/>
  <c r="Q22" i="75" s="1"/>
  <c r="G22" i="75"/>
  <c r="F22" i="75"/>
  <c r="E22" i="75"/>
  <c r="D22" i="75"/>
  <c r="C22" i="75"/>
  <c r="B22" i="75"/>
  <c r="I20" i="75"/>
  <c r="H20" i="75"/>
  <c r="Q20" i="75" s="1"/>
  <c r="T5" i="75" s="1"/>
  <c r="G20" i="75"/>
  <c r="F20" i="75"/>
  <c r="E20" i="75"/>
  <c r="D20" i="75"/>
  <c r="C20" i="75"/>
  <c r="B20" i="75"/>
  <c r="I18" i="75"/>
  <c r="H18" i="75"/>
  <c r="Q18" i="75" s="1"/>
  <c r="Z22" i="75" s="1"/>
  <c r="G18" i="75"/>
  <c r="F18" i="75"/>
  <c r="E18" i="75"/>
  <c r="D18" i="75"/>
  <c r="C18" i="75"/>
  <c r="B18" i="75"/>
  <c r="I17" i="75"/>
  <c r="H17" i="75"/>
  <c r="Q17" i="75" s="1"/>
  <c r="Z21" i="75" s="1"/>
  <c r="G17" i="75"/>
  <c r="F17" i="75"/>
  <c r="E17" i="75"/>
  <c r="D17" i="75"/>
  <c r="C17" i="75"/>
  <c r="B17" i="75"/>
  <c r="I16" i="75"/>
  <c r="H16" i="75"/>
  <c r="Q16" i="75" s="1"/>
  <c r="Z20" i="75" s="1"/>
  <c r="G16" i="75"/>
  <c r="F16" i="75"/>
  <c r="E16" i="75"/>
  <c r="D16" i="75"/>
  <c r="C16" i="75"/>
  <c r="B16" i="75"/>
  <c r="I15" i="75"/>
  <c r="H15" i="75"/>
  <c r="Q15" i="75" s="1"/>
  <c r="Z19" i="75" s="1"/>
  <c r="G15" i="75"/>
  <c r="F15" i="75"/>
  <c r="E15" i="75"/>
  <c r="D15" i="75"/>
  <c r="C15" i="75"/>
  <c r="B15" i="75"/>
  <c r="I14" i="75"/>
  <c r="H14" i="75"/>
  <c r="H12" i="75" s="1"/>
  <c r="G14" i="75"/>
  <c r="F14" i="75"/>
  <c r="E14" i="75"/>
  <c r="E12" i="75" s="1"/>
  <c r="D14" i="75"/>
  <c r="C14" i="75"/>
  <c r="B14" i="75"/>
  <c r="B12" i="75" s="1"/>
  <c r="I10" i="75"/>
  <c r="H10" i="75"/>
  <c r="Q10" i="75" s="1"/>
  <c r="Z11" i="75" s="1"/>
  <c r="G10" i="75"/>
  <c r="F10" i="75"/>
  <c r="E10" i="75"/>
  <c r="D10" i="75"/>
  <c r="C10" i="75"/>
  <c r="B10" i="75"/>
  <c r="I9" i="75"/>
  <c r="H9" i="75"/>
  <c r="Q9" i="75" s="1"/>
  <c r="Z10" i="75" s="1"/>
  <c r="G9" i="75"/>
  <c r="F9" i="75"/>
  <c r="E9" i="75"/>
  <c r="D9" i="75"/>
  <c r="C9" i="75"/>
  <c r="B9" i="75"/>
  <c r="I8" i="75"/>
  <c r="H8" i="75"/>
  <c r="G8" i="75"/>
  <c r="F8" i="75"/>
  <c r="E8" i="75"/>
  <c r="N8" i="75" s="1"/>
  <c r="W9" i="75" s="1"/>
  <c r="D8" i="75"/>
  <c r="C8" i="75"/>
  <c r="B8" i="75"/>
  <c r="I7" i="75"/>
  <c r="H7" i="75"/>
  <c r="G7" i="75"/>
  <c r="F7" i="75"/>
  <c r="E7" i="75"/>
  <c r="D7" i="75"/>
  <c r="C7" i="75"/>
  <c r="B7" i="75"/>
  <c r="I6" i="75"/>
  <c r="H6" i="75"/>
  <c r="G6" i="75"/>
  <c r="F6" i="75"/>
  <c r="E6" i="75"/>
  <c r="D6" i="75"/>
  <c r="C6" i="75"/>
  <c r="B6" i="75"/>
  <c r="I4" i="75"/>
  <c r="H4" i="75"/>
  <c r="G4" i="75"/>
  <c r="F4" i="75"/>
  <c r="E4" i="75"/>
  <c r="D4" i="75"/>
  <c r="C4" i="75"/>
  <c r="B4" i="75"/>
  <c r="Q45" i="75"/>
  <c r="Z29" i="75" s="1"/>
  <c r="M47" i="75"/>
  <c r="M48" i="75"/>
  <c r="M49" i="75"/>
  <c r="M50" i="75"/>
  <c r="Q51" i="75"/>
  <c r="M63" i="75"/>
  <c r="Q63" i="75"/>
  <c r="M67" i="75"/>
  <c r="M70" i="75"/>
  <c r="M71" i="75"/>
  <c r="M72" i="75"/>
  <c r="R57" i="75"/>
  <c r="N27" i="75"/>
  <c r="H53" i="75"/>
  <c r="Q53" i="75" s="1"/>
  <c r="Z30" i="75" s="1"/>
  <c r="I12" i="75"/>
  <c r="R69" i="75"/>
  <c r="L49" i="75"/>
  <c r="L68" i="75"/>
  <c r="N7" i="75"/>
  <c r="H69" i="59"/>
  <c r="I69" i="59"/>
  <c r="I66" i="59"/>
  <c r="I34" i="59"/>
  <c r="H34" i="59"/>
  <c r="C34" i="59"/>
  <c r="D34" i="59"/>
  <c r="E34" i="59"/>
  <c r="F34" i="59"/>
  <c r="G34" i="59"/>
  <c r="B34" i="59"/>
  <c r="C69" i="59"/>
  <c r="D69" i="59"/>
  <c r="E69" i="59"/>
  <c r="F69" i="59"/>
  <c r="G69" i="59"/>
  <c r="B69" i="59"/>
  <c r="B12" i="2"/>
  <c r="B11" i="2"/>
  <c r="B10" i="2"/>
  <c r="B9" i="2"/>
  <c r="B31" i="59"/>
  <c r="C31" i="59"/>
  <c r="D31" i="59"/>
  <c r="E31" i="59"/>
  <c r="F31" i="59"/>
  <c r="G31" i="59"/>
  <c r="H31" i="59"/>
  <c r="K20" i="75" l="1"/>
  <c r="K29" i="75"/>
  <c r="K31" i="75"/>
  <c r="G12" i="75"/>
  <c r="M6" i="75"/>
  <c r="V8" i="75" s="1"/>
  <c r="M8" i="75"/>
  <c r="V9" i="75" s="1"/>
  <c r="M10" i="75"/>
  <c r="V11" i="75" s="1"/>
  <c r="M17" i="75"/>
  <c r="V21" i="75" s="1"/>
  <c r="M18" i="75"/>
  <c r="V22" i="75" s="1"/>
  <c r="M20" i="75"/>
  <c r="M23" i="75"/>
  <c r="M24" i="75"/>
  <c r="M25" i="75"/>
  <c r="M26" i="75"/>
  <c r="M27" i="75"/>
  <c r="M29" i="75"/>
  <c r="M30" i="75"/>
  <c r="M33" i="75"/>
  <c r="M37" i="75"/>
  <c r="N4" i="75"/>
  <c r="L9" i="75"/>
  <c r="U10" i="75" s="1"/>
  <c r="L15" i="75"/>
  <c r="U19" i="75" s="1"/>
  <c r="L16" i="75"/>
  <c r="U20" i="75" s="1"/>
  <c r="L22" i="75"/>
  <c r="L24" i="75"/>
  <c r="L28" i="75"/>
  <c r="L31" i="75"/>
  <c r="L55" i="75"/>
  <c r="K66" i="75"/>
  <c r="R71" i="75"/>
  <c r="R45" i="75"/>
  <c r="AA29" i="75" s="1"/>
  <c r="R47" i="75"/>
  <c r="R48" i="75"/>
  <c r="R49" i="75"/>
  <c r="R50" i="75"/>
  <c r="R51" i="75"/>
  <c r="R55" i="75"/>
  <c r="R56" i="75"/>
  <c r="R58" i="75"/>
  <c r="R59" i="75"/>
  <c r="R61" i="75"/>
  <c r="AA31" i="75" s="1"/>
  <c r="R63" i="75"/>
  <c r="R64" i="75"/>
  <c r="R65" i="75"/>
  <c r="R66" i="75"/>
  <c r="R68" i="75"/>
  <c r="R70" i="75"/>
  <c r="K4" i="75"/>
  <c r="K6" i="75"/>
  <c r="T8" i="75" s="1"/>
  <c r="K7" i="75"/>
  <c r="K8" i="75"/>
  <c r="T9" i="75" s="1"/>
  <c r="K9" i="75"/>
  <c r="T10" i="75" s="1"/>
  <c r="K10" i="75"/>
  <c r="T11" i="75" s="1"/>
  <c r="K14" i="75"/>
  <c r="T18" i="75" s="1"/>
  <c r="K15" i="75"/>
  <c r="T19" i="75" s="1"/>
  <c r="K16" i="75"/>
  <c r="T20" i="75" s="1"/>
  <c r="K17" i="75"/>
  <c r="T21" i="75" s="1"/>
  <c r="K18" i="75"/>
  <c r="T22" i="75" s="1"/>
  <c r="K22" i="75"/>
  <c r="K23" i="75"/>
  <c r="K24" i="75"/>
  <c r="K25" i="75"/>
  <c r="K26" i="75"/>
  <c r="K27" i="75"/>
  <c r="K28" i="75"/>
  <c r="K30" i="75"/>
  <c r="K37" i="75"/>
  <c r="M69" i="75"/>
  <c r="K55" i="75"/>
  <c r="N6" i="75"/>
  <c r="W8" i="75" s="1"/>
  <c r="N9" i="75"/>
  <c r="W10" i="75" s="1"/>
  <c r="N10" i="75"/>
  <c r="W11" i="75" s="1"/>
  <c r="N14" i="75"/>
  <c r="W18" i="75" s="1"/>
  <c r="N15" i="75"/>
  <c r="W19" i="75" s="1"/>
  <c r="N16" i="75"/>
  <c r="W20" i="75" s="1"/>
  <c r="N17" i="75"/>
  <c r="W21" i="75" s="1"/>
  <c r="N18" i="75"/>
  <c r="W22" i="75" s="1"/>
  <c r="N20" i="75"/>
  <c r="N22" i="75"/>
  <c r="N23" i="75"/>
  <c r="N24" i="75"/>
  <c r="N25" i="75"/>
  <c r="N26" i="75"/>
  <c r="N28" i="75"/>
  <c r="N29" i="75"/>
  <c r="N30" i="75"/>
  <c r="N33" i="75"/>
  <c r="N37" i="75"/>
  <c r="R67" i="75"/>
  <c r="Q23" i="75"/>
  <c r="Q24" i="75"/>
  <c r="Q25" i="75"/>
  <c r="Q26" i="75"/>
  <c r="Q27" i="75"/>
  <c r="Q29" i="75"/>
  <c r="Q30" i="75"/>
  <c r="Q31" i="75"/>
  <c r="Q66" i="75"/>
  <c r="Q67" i="75"/>
  <c r="Q68" i="75"/>
  <c r="Q69" i="75"/>
  <c r="Q70" i="75"/>
  <c r="Q71" i="75"/>
  <c r="Q72" i="75"/>
  <c r="O10" i="75"/>
  <c r="X11" i="75" s="1"/>
  <c r="Q33" i="75"/>
  <c r="L4" i="75"/>
  <c r="L7" i="75"/>
  <c r="O8" i="75"/>
  <c r="X9" i="75" s="1"/>
  <c r="O31" i="75"/>
  <c r="O53" i="75"/>
  <c r="X30" i="75" s="1"/>
  <c r="O66" i="75"/>
  <c r="N59" i="75"/>
  <c r="R72" i="75"/>
  <c r="O7" i="75"/>
  <c r="O17" i="75"/>
  <c r="X21" i="75" s="1"/>
  <c r="O22" i="75"/>
  <c r="O23" i="75"/>
  <c r="O24" i="75"/>
  <c r="O25" i="75"/>
  <c r="O28" i="75"/>
  <c r="O33" i="75"/>
  <c r="O37" i="75"/>
  <c r="O14" i="75"/>
  <c r="X18" i="75" s="1"/>
  <c r="O4" i="75"/>
  <c r="F12" i="75"/>
  <c r="O12" i="75" s="1"/>
  <c r="O29" i="75"/>
  <c r="P4" i="75"/>
  <c r="P6" i="75"/>
  <c r="Y8" i="75" s="1"/>
  <c r="P8" i="75"/>
  <c r="Y9" i="75" s="1"/>
  <c r="P28" i="75"/>
  <c r="Q37" i="75"/>
  <c r="T2" i="75" s="1"/>
  <c r="N55" i="75"/>
  <c r="Q6" i="75"/>
  <c r="Z8" i="75" s="1"/>
  <c r="Q7" i="75"/>
  <c r="Q14" i="75"/>
  <c r="Z18" i="75" s="1"/>
  <c r="N51" i="75"/>
  <c r="N64" i="75"/>
  <c r="N47" i="75"/>
  <c r="Q4" i="75"/>
  <c r="T3" i="75" s="1"/>
  <c r="O6" i="75"/>
  <c r="X8" i="75" s="1"/>
  <c r="O9" i="75"/>
  <c r="X10" i="75" s="1"/>
  <c r="N48" i="75"/>
  <c r="N45" i="75"/>
  <c r="W29" i="75" s="1"/>
  <c r="N49" i="75"/>
  <c r="N50" i="75"/>
  <c r="P10" i="75"/>
  <c r="Y11" i="75" s="1"/>
  <c r="Q28" i="75"/>
  <c r="P25" i="75"/>
  <c r="O70" i="75"/>
  <c r="L18" i="75"/>
  <c r="U22" i="75" s="1"/>
  <c r="K56" i="75"/>
  <c r="P17" i="75"/>
  <c r="Y21" i="75" s="1"/>
  <c r="Q8" i="75"/>
  <c r="Z9" i="75" s="1"/>
  <c r="L69" i="75"/>
  <c r="L70" i="75"/>
  <c r="L71" i="75"/>
  <c r="P23" i="75"/>
  <c r="P9" i="75"/>
  <c r="Y10" i="75" s="1"/>
  <c r="O47" i="75"/>
  <c r="O50" i="75"/>
  <c r="O51" i="75"/>
  <c r="O58" i="75"/>
  <c r="P14" i="75"/>
  <c r="Y18" i="75" s="1"/>
  <c r="P15" i="75"/>
  <c r="Y19" i="75" s="1"/>
  <c r="P16" i="75"/>
  <c r="Y20" i="75" s="1"/>
  <c r="P18" i="75"/>
  <c r="Y22" i="75" s="1"/>
  <c r="P20" i="75"/>
  <c r="P26" i="75"/>
  <c r="P27" i="75"/>
  <c r="P29" i="75"/>
  <c r="P30" i="75"/>
  <c r="P31" i="75"/>
  <c r="N68" i="75"/>
  <c r="D89" i="75"/>
  <c r="D91" i="75" s="1"/>
  <c r="D90" i="75"/>
  <c r="I89" i="75"/>
  <c r="I91" i="75" s="1"/>
  <c r="I90" i="75"/>
  <c r="I53" i="75"/>
  <c r="R53" i="75" s="1"/>
  <c r="AA30" i="75" s="1"/>
  <c r="E89" i="75"/>
  <c r="E91" i="75" s="1"/>
  <c r="P67" i="75"/>
  <c r="P51" i="75"/>
  <c r="K65" i="75"/>
  <c r="P59" i="75"/>
  <c r="Q12" i="75"/>
  <c r="T4" i="75" s="1"/>
  <c r="K63" i="75"/>
  <c r="P55" i="75"/>
  <c r="P37" i="75"/>
  <c r="P22" i="75"/>
  <c r="P72" i="75"/>
  <c r="K70" i="75"/>
  <c r="D12" i="75"/>
  <c r="M12" i="75" s="1"/>
  <c r="N71" i="75"/>
  <c r="P12" i="75"/>
  <c r="N53" i="75"/>
  <c r="W30" i="75" s="1"/>
  <c r="P64" i="75"/>
  <c r="P47" i="75"/>
  <c r="P33" i="75"/>
  <c r="K53" i="75"/>
  <c r="T30" i="75" s="1"/>
  <c r="O20" i="75"/>
  <c r="O18" i="75"/>
  <c r="X22" i="75" s="1"/>
  <c r="O16" i="75"/>
  <c r="X20" i="75" s="1"/>
  <c r="P7" i="75"/>
  <c r="P71" i="75"/>
  <c r="K71" i="75"/>
  <c r="K72" i="75"/>
  <c r="K74" i="75"/>
  <c r="O48" i="75"/>
  <c r="N56" i="75"/>
  <c r="N74" i="75"/>
  <c r="N69" i="75"/>
  <c r="P63" i="75"/>
  <c r="K59" i="75"/>
  <c r="O30" i="75"/>
  <c r="P45" i="75"/>
  <c r="Y29" i="75" s="1"/>
  <c r="P70" i="75"/>
  <c r="N57" i="75"/>
  <c r="N58" i="75"/>
  <c r="N61" i="75"/>
  <c r="W31" i="75" s="1"/>
  <c r="N63" i="75"/>
  <c r="N65" i="75"/>
  <c r="N66" i="75"/>
  <c r="N67" i="75"/>
  <c r="P65" i="75"/>
  <c r="K68" i="75"/>
  <c r="K51" i="75"/>
  <c r="K48" i="75"/>
  <c r="K58" i="75"/>
  <c r="O15" i="75"/>
  <c r="X19" i="75" s="1"/>
  <c r="P57" i="75"/>
  <c r="M15" i="75"/>
  <c r="V19" i="75" s="1"/>
  <c r="P49" i="75"/>
  <c r="N70" i="75"/>
  <c r="H89" i="75"/>
  <c r="H91" i="75" s="1"/>
  <c r="N72" i="75"/>
  <c r="K69" i="75"/>
  <c r="K45" i="75"/>
  <c r="T29" i="75" s="1"/>
  <c r="K67" i="75"/>
  <c r="O26" i="75"/>
  <c r="K57" i="75"/>
  <c r="M14" i="75"/>
  <c r="V18" i="75" s="1"/>
  <c r="O27" i="75"/>
  <c r="P69" i="75"/>
  <c r="P68" i="75"/>
  <c r="P61" i="75"/>
  <c r="Y31" i="75" s="1"/>
  <c r="P24" i="75"/>
  <c r="P56" i="75"/>
  <c r="L29" i="75"/>
  <c r="L33" i="75"/>
  <c r="K47" i="75"/>
  <c r="F90" i="75"/>
  <c r="F89" i="75"/>
  <c r="F91" i="75" s="1"/>
  <c r="B89" i="75"/>
  <c r="B91" i="75" s="1"/>
  <c r="B90" i="75"/>
  <c r="M31" i="75"/>
  <c r="G89" i="75"/>
  <c r="G91" i="75" s="1"/>
  <c r="M28" i="75"/>
  <c r="O69" i="75"/>
  <c r="L26" i="75"/>
  <c r="O65" i="75"/>
  <c r="O61" i="75"/>
  <c r="X31" i="75" s="1"/>
  <c r="O55" i="75"/>
  <c r="M16" i="75"/>
  <c r="V20" i="75" s="1"/>
  <c r="K33" i="75"/>
  <c r="L8" i="75"/>
  <c r="U9" i="75" s="1"/>
  <c r="M9" i="75"/>
  <c r="V10" i="75" s="1"/>
  <c r="L30" i="75"/>
  <c r="L17" i="75"/>
  <c r="U21" i="75" s="1"/>
  <c r="L6" i="75"/>
  <c r="U8" i="75" s="1"/>
  <c r="O57" i="75"/>
  <c r="D53" i="75"/>
  <c r="M53" i="75" s="1"/>
  <c r="V30" i="75" s="1"/>
  <c r="L25" i="75"/>
  <c r="O72" i="75"/>
  <c r="O68" i="75"/>
  <c r="L37" i="75"/>
  <c r="L23" i="75"/>
  <c r="M7" i="75"/>
  <c r="L20" i="75"/>
  <c r="O49" i="75"/>
  <c r="O64" i="75"/>
  <c r="O59" i="75"/>
  <c r="O56" i="75"/>
  <c r="L10" i="75"/>
  <c r="U11" i="75" s="1"/>
  <c r="C12" i="75"/>
  <c r="K12" i="75" s="1"/>
  <c r="C90" i="75"/>
  <c r="L14" i="75"/>
  <c r="U18" i="75" s="1"/>
  <c r="M22" i="75"/>
  <c r="M4" i="75"/>
  <c r="O71" i="75"/>
  <c r="O45" i="75"/>
  <c r="X29" i="75" s="1"/>
  <c r="O67" i="75"/>
  <c r="L27" i="75"/>
  <c r="O63" i="75"/>
  <c r="N12" i="75" l="1"/>
  <c r="L12" i="75"/>
</calcChain>
</file>

<file path=xl/sharedStrings.xml><?xml version="1.0" encoding="utf-8"?>
<sst xmlns="http://schemas.openxmlformats.org/spreadsheetml/2006/main" count="904" uniqueCount="237">
  <si>
    <t>GHANA STATISTICAL SERVICE</t>
  </si>
  <si>
    <t>Ghana Statistical Service (GSS)</t>
  </si>
  <si>
    <t>P.O. Box GP 1098, Accra</t>
  </si>
  <si>
    <t>Page</t>
  </si>
  <si>
    <t>US Dollar</t>
  </si>
  <si>
    <t>Ghana Cedi</t>
  </si>
  <si>
    <t>..</t>
  </si>
  <si>
    <t>Education</t>
  </si>
  <si>
    <t>Mining and Quarrying</t>
  </si>
  <si>
    <t>Manufacturing</t>
  </si>
  <si>
    <t>-</t>
  </si>
  <si>
    <t>.</t>
  </si>
  <si>
    <t>…</t>
  </si>
  <si>
    <t>US$</t>
  </si>
  <si>
    <t>The following symbols and abreviations are used in the tables:</t>
  </si>
  <si>
    <t>n.e.s.</t>
  </si>
  <si>
    <t>Statistics for Development and Progress</t>
  </si>
  <si>
    <t>Less than half the digit shown</t>
  </si>
  <si>
    <t>Nil or no figures</t>
  </si>
  <si>
    <t>Numerical value unknown</t>
  </si>
  <si>
    <t>Not available</t>
  </si>
  <si>
    <t>Data will be available later</t>
  </si>
  <si>
    <t>Not elsewhere specified</t>
  </si>
  <si>
    <t xml:space="preserve">Where figures have been rounded up, the total may </t>
  </si>
  <si>
    <t>not match the sum of the rounded constituent items.</t>
  </si>
  <si>
    <t>Construction</t>
  </si>
  <si>
    <t>AGRICULTURE</t>
  </si>
  <si>
    <t>INDUSTRY</t>
  </si>
  <si>
    <t xml:space="preserve"> SERVICES</t>
  </si>
  <si>
    <t>Activity</t>
  </si>
  <si>
    <t>`</t>
  </si>
  <si>
    <t>1. AGRICULTURE</t>
  </si>
  <si>
    <t>1.1 Crops</t>
  </si>
  <si>
    <t xml:space="preserve">    o.w Cocoa</t>
  </si>
  <si>
    <t>1.2 Livestock</t>
  </si>
  <si>
    <t>1.3 Forestry and Logging</t>
  </si>
  <si>
    <t>1.4 Fishing</t>
  </si>
  <si>
    <t>2. INDUSTRY</t>
  </si>
  <si>
    <t>2.1 Mining and Quarrying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</si>
  <si>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</si>
  <si>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</si>
  <si>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</si>
  <si>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</si>
  <si>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</si>
  <si>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</si>
  <si>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</si>
  <si>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</si>
  <si>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</si>
  <si>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Gross Domestic Product at basic prices</t>
  </si>
  <si>
    <t xml:space="preserve"> Indirect Taxes</t>
  </si>
  <si>
    <t>Gross Domestic Product in Purchasers' Value</t>
  </si>
  <si>
    <t>ACTIVITY</t>
  </si>
  <si>
    <t>3.5 Financial Intermediation</t>
  </si>
  <si>
    <t>3.7 Public Administration &amp; Defence; Social Security</t>
  </si>
  <si>
    <t>3.8 Education</t>
  </si>
  <si>
    <t>3.9 Health And Social Work</t>
  </si>
  <si>
    <t>Change in GDP deflator</t>
  </si>
  <si>
    <t xml:space="preserve">Electricity </t>
  </si>
  <si>
    <t>Water and Sewerage</t>
  </si>
  <si>
    <t>Trade; Repair Of Vehicles, Household Goods</t>
  </si>
  <si>
    <t>Hotels and Restaurants</t>
  </si>
  <si>
    <t>Transport and Storage</t>
  </si>
  <si>
    <t>Information and communication</t>
  </si>
  <si>
    <t>Public Administration &amp; Defence; Social Security</t>
  </si>
  <si>
    <t>Health And Social Work</t>
  </si>
  <si>
    <t>Crops</t>
  </si>
  <si>
    <t>Livestock</t>
  </si>
  <si>
    <t>Forestry and Logging</t>
  </si>
  <si>
    <t>Fishing</t>
  </si>
  <si>
    <t>Net indirect Taxes</t>
  </si>
  <si>
    <t>2011*</t>
  </si>
  <si>
    <t>x</t>
  </si>
  <si>
    <t>Cell blocked for logical reasons</t>
  </si>
  <si>
    <t>Gross Domestic Product in Current Prices</t>
  </si>
  <si>
    <t>For technical enquiries contact:</t>
  </si>
  <si>
    <t>Ghana Statistical Service (GSS), Head Office</t>
  </si>
  <si>
    <t>Tel No: +233-24-3628234</t>
  </si>
  <si>
    <t>Email: econstats@statsghana.gov.gh</t>
  </si>
  <si>
    <t>Gross Domestic Product at 2006 Constant Prices</t>
  </si>
  <si>
    <t>Growth Rates of Gross Domestic Product at 2006 Constant Prices</t>
  </si>
  <si>
    <t>2012**</t>
  </si>
  <si>
    <t xml:space="preserve">    Cocoa</t>
  </si>
  <si>
    <t xml:space="preserve">    o.w. Crude Oil</t>
  </si>
  <si>
    <t>3.5 Financial and Insurance Activities</t>
  </si>
  <si>
    <t>3.6  Real Estate, Professional, Administrative &amp; Support Service activities</t>
  </si>
  <si>
    <t>3.10 Community, Social &amp; Personal Service  Activities</t>
  </si>
  <si>
    <t>Percentage Distribution of Gross Domestic Product in Current Prices</t>
  </si>
  <si>
    <t xml:space="preserve">      o.w. Crude Oil</t>
  </si>
  <si>
    <t>Net  Indirect Taxes</t>
  </si>
  <si>
    <t>* Finalized on April 10, 2013</t>
  </si>
  <si>
    <t>** Revised on April 10, 2013</t>
  </si>
  <si>
    <t>Financial and Insurance Activities</t>
  </si>
  <si>
    <t>Real Estate, Professional, Administrative &amp; Support Service activities</t>
  </si>
  <si>
    <t>Community, Social &amp; Personal Service  Activities</t>
  </si>
  <si>
    <t xml:space="preserve">      o.w.  Cocoa</t>
  </si>
  <si>
    <t>Memorandum Items</t>
  </si>
  <si>
    <t>Economic Aggregate</t>
  </si>
  <si>
    <t>GDP current (million Gh₵)</t>
  </si>
  <si>
    <t>Per capita GDP (Gh₵)</t>
  </si>
  <si>
    <t>Net  Indirect Taxes (calculated)</t>
  </si>
  <si>
    <t>old TimeSeriesN1</t>
  </si>
  <si>
    <t>new TimeSeriesN1</t>
  </si>
  <si>
    <t>2013***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</si>
  <si>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</si>
  <si>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</si>
  <si>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</si>
  <si>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</si>
  <si>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</si>
  <si>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</si>
  <si>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</si>
  <si>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</si>
  <si>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</si>
  <si>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</si>
  <si>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</si>
  <si>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</si>
  <si>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</si>
  <si>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</si>
  <si>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</si>
  <si>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</si>
  <si>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</si>
  <si>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</si>
  <si>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</si>
  <si>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</si>
  <si>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</si>
  <si>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</si>
  <si>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</si>
  <si>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</si>
  <si>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</si>
  <si>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</si>
  <si>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GDP current (million US$)</t>
  </si>
  <si>
    <t>Per capita GDP (GH₵)</t>
  </si>
  <si>
    <t>Per capita GDP (US$)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</si>
  <si>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</si>
  <si>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</si>
  <si>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</si>
  <si>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</si>
  <si>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</si>
  <si>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</si>
  <si>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</si>
  <si>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</si>
  <si>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</si>
  <si>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</si>
  <si>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</si>
  <si>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2013**</t>
  </si>
  <si>
    <t>Economic Statistics Directorate</t>
  </si>
  <si>
    <t>Growth Rates</t>
  </si>
  <si>
    <t>INTRODUCTION</t>
  </si>
  <si>
    <t>SERVICES</t>
  </si>
  <si>
    <t>Net Indirect Taxes</t>
  </si>
  <si>
    <t>M&amp;Q exc oil</t>
  </si>
  <si>
    <r>
      <t>Gh</t>
    </r>
    <r>
      <rPr>
        <sz val="11"/>
        <rFont val="Calibri"/>
        <family val="2"/>
      </rPr>
      <t>₵</t>
    </r>
  </si>
  <si>
    <t>Table of Contents</t>
  </si>
  <si>
    <t>Introduction</t>
  </si>
  <si>
    <t>Key findings</t>
  </si>
  <si>
    <t>Memorandum items</t>
  </si>
  <si>
    <t>Health and Social Work</t>
  </si>
  <si>
    <t>Information and Communication</t>
  </si>
  <si>
    <t>Financial and Insurance activities</t>
  </si>
  <si>
    <t>non-oil GDP current US$</t>
  </si>
  <si>
    <t>www.statsghana.gov.gh</t>
  </si>
  <si>
    <t xml:space="preserve">      o.w.  Oil***</t>
  </si>
  <si>
    <t>*** Oil means Oil and Gas</t>
  </si>
  <si>
    <t>***Oil means Oil and Gas</t>
  </si>
  <si>
    <t xml:space="preserve">      o.w. Oil***</t>
  </si>
  <si>
    <t>Table 1.1: Gross Domestic Product (GDP) at Current Market Prices by Economic Activity (Gh¢ Million)</t>
  </si>
  <si>
    <t>Table 1.2: Distribution of Gross Domestic Product (at Basic Prices) by Economic Activity (percent)</t>
  </si>
  <si>
    <t>GROSS DOMESTIC PRODUCT in purchasers' value</t>
  </si>
  <si>
    <t>GROSS DOMESTIC PRODUCT at basic prices</t>
  </si>
  <si>
    <t>Table 1.6: Distribution of Non-Oil GDP (at Basic Prices) by Economic Activity (percent)</t>
  </si>
  <si>
    <t xml:space="preserve"> GDP at current market prices</t>
  </si>
  <si>
    <t xml:space="preserve"> Population estimate (million)</t>
  </si>
  <si>
    <t xml:space="preserve"> Exchange rate (₵/$)</t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</si>
  <si>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</si>
  <si>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</si>
  <si>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</si>
  <si>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</si>
  <si>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>Trade; Repair of Vehicles, Household Goods</t>
  </si>
  <si>
    <r>
      <t>GROSS DOMESTIC PRODUCT at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basic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</si>
  <si>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purchasers'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value</t>
    </r>
  </si>
  <si>
    <t>2016*</t>
  </si>
  <si>
    <t>*Provisional</t>
  </si>
  <si>
    <t>Table 1.5: Non-Oil GDP at Current Market Prices by Economic Activity (Gh¢ Million)</t>
  </si>
  <si>
    <t>*revised</t>
  </si>
  <si>
    <t>2017*</t>
  </si>
  <si>
    <t>Professional, Administrative &amp; Support Service activities</t>
  </si>
  <si>
    <t>Real Estate</t>
  </si>
  <si>
    <t>Table 1.4: Growth Rates of Gross Domestic Product at Constant 2013 Prices (percent)</t>
  </si>
  <si>
    <t xml:space="preserve"> GDP at constant 2013 prices</t>
  </si>
  <si>
    <t xml:space="preserve"> GDP at constant 2013 prices (million Gh₵)</t>
  </si>
  <si>
    <t>Table 1.3: Gross Domestic Product (GDP) at Constant 2013 Prices by Economic Activity (Gh¢ Million)</t>
  </si>
  <si>
    <t>Table 1.7: Non-Oil GDP at 2013 Constant Prices by Economic Activity (Gh¢ Million)</t>
  </si>
  <si>
    <t>ow informal GDP at purchasers' value</t>
  </si>
  <si>
    <t>Other Service  Activities</t>
  </si>
  <si>
    <t>Informal GDP current (million Gh₵)</t>
  </si>
  <si>
    <t>Informal GDP at constant 2013 prices (million Gh₵)</t>
  </si>
  <si>
    <t>Informal GDP at constant 2013 prices</t>
  </si>
  <si>
    <t xml:space="preserve">Share of informal GDP </t>
  </si>
  <si>
    <r>
      <rPr>
        <b/>
        <sz val="20"/>
        <color theme="1"/>
        <rFont val="Calibri"/>
        <family val="2"/>
        <scheme val="minor"/>
      </rPr>
      <t xml:space="preserve"> Non-Oil GDP</t>
    </r>
    <r>
      <rPr>
        <sz val="20"/>
        <color theme="1"/>
        <rFont val="Calibri"/>
        <family val="2"/>
        <scheme val="minor"/>
      </rPr>
      <t xml:space="preserve"> current (million Gh₵)</t>
    </r>
  </si>
  <si>
    <r>
      <rPr>
        <b/>
        <sz val="20"/>
        <rFont val="Calibri"/>
        <family val="2"/>
        <scheme val="minor"/>
      </rPr>
      <t>Non-Oil GDP</t>
    </r>
    <r>
      <rPr>
        <sz val="20"/>
        <rFont val="Calibri"/>
        <family val="2"/>
        <scheme val="minor"/>
      </rPr>
      <t xml:space="preserve"> at constant 2013 prices (million Gh₵)</t>
    </r>
  </si>
  <si>
    <r>
      <rPr>
        <b/>
        <sz val="20"/>
        <rFont val="Calibri"/>
        <family val="2"/>
        <scheme val="minor"/>
      </rPr>
      <t xml:space="preserve"> Non-Oil GDP</t>
    </r>
    <r>
      <rPr>
        <sz val="20"/>
        <rFont val="Calibri"/>
        <family val="2"/>
        <scheme val="minor"/>
      </rPr>
      <t xml:space="preserve"> at constant 2013 prices</t>
    </r>
  </si>
  <si>
    <t>Table 1.8: Growth Rates of Non-Oil GDP at 2013 Constant Prices (percent)</t>
  </si>
  <si>
    <t>2013*</t>
  </si>
  <si>
    <t>2014*</t>
  </si>
  <si>
    <t>2015*</t>
  </si>
  <si>
    <t>2018*</t>
  </si>
  <si>
    <t>*provisional</t>
  </si>
  <si>
    <t>Gross Domestic Product is the estimate of the total value of final goods and services produced in the country over a given period.</t>
  </si>
  <si>
    <t>2019*</t>
  </si>
  <si>
    <t xml:space="preserve">      o.w.  Gold</t>
  </si>
  <si>
    <t>April 2020 Edition</t>
  </si>
  <si>
    <t xml:space="preserve">      o.w. Gold</t>
  </si>
  <si>
    <t>PROVISIONAL 2006 TO 2019 REBASED ANNUAL GROSS DOMESTIC PRODUCT</t>
  </si>
  <si>
    <t>The estimation of the Gross Domestic Product (GDP) is done in stages, with estimates generated at each stage being dependent on available data.</t>
  </si>
  <si>
    <t>Estimates from each stage are progressively designated as provisional, revised and final.</t>
  </si>
  <si>
    <t>This release contains the provisional GDP estimates for 2013 to 2019. The GDP estimates for 2003 to 2018 were compiled from annual financial</t>
  </si>
  <si>
    <t>statements and annual reports of production units independent of the quarterly GDP estimates. The 2019 annual GDP estimates use  data covering</t>
  </si>
  <si>
    <t>four quarters of the year from production units and the annual 2018 GDP estimates were obtained as sum of the quarterly GDP estimates for 2018.</t>
  </si>
  <si>
    <t>The 2019 annual GDP estimates would be revised in April 2021 using annual financial statements and annual reports of production units for 2019,</t>
  </si>
  <si>
    <t>The rebased annual 2013 to 2018 GDP estimates would be revised and finalized in June 2020 after balancing the 2013 Supply and Use Tables.</t>
  </si>
  <si>
    <t>KEY FINDINGS FOR 2019</t>
  </si>
  <si>
    <t>Provisional GDP estimates for 2019 showed a growth rate of 6.5 percent compared to 6.3 percent in 2018. The Services  sector recorded the highest</t>
  </si>
  <si>
    <t xml:space="preserve">Two of the sub-sectors in this sector contributed more than 5 percent to the 2019 annual growth rates. These are the  Information and Communication with </t>
  </si>
  <si>
    <t xml:space="preserve">a growth rate of 46.5% and a contribution of 1.0 percentage points (15.7%) to annual growth  and the Trade; Repair Of Vehicles, Household Goods sub-sector </t>
  </si>
  <si>
    <t>from 34.0% in 2018 to 34.2% in 2019. The main driver of 2019 GDP growth was the Mining and Quarrying subsector with a growth rate of 12.6% and</t>
  </si>
  <si>
    <t xml:space="preserve">to 18.5 percent in 2019. Crops is the third largest activity in Ghana with a share of 13.8 percent of GDP and contributed 0.7 percentage points to 2019 </t>
  </si>
  <si>
    <t xml:space="preserve">The Non-Oil annual GDP growth rate decreased from 6.5  percent in 2018 to 5.8 percent in 2019. The slow down in growth rate in growth rate could be </t>
  </si>
  <si>
    <t xml:space="preserve">attributed to a 10.4 percent growth rate in Mining and Quarrying activities (excluding Oil and Gas) in 2019 compared to 48.6% in 2018. Contractions in  </t>
  </si>
  <si>
    <t>the Forestry &amp; logging, Water &amp; Sewerage and Construction sub-sectors also contributed to the slow down in the non-oil GDP growth in 2019.</t>
  </si>
  <si>
    <t>growth rate of 7.6 percent, followed by Industry (6.4%) and Agriculture (4.6%) sectors.</t>
  </si>
  <si>
    <t>Services remain the largest sector. Its share of GDP increased from 46.3 percent in 2018 to 47.2 percent in 2019. The sector's GDP growth rate</t>
  </si>
  <si>
    <t>increased from 2.7 percent in 2018 to 7.6 percent in 2019 and contributed 2.8 percentage points (43.4%) to the 2019 annual growth rate of 6.5%.</t>
  </si>
  <si>
    <t xml:space="preserve">The Industry sector contributed 2.4 percentage points (37.5%) to 2019 annua GDP growth rate, though its share of GDP at basic prices increased by 0.2% </t>
  </si>
  <si>
    <t xml:space="preserve">contribution to growth of 2.0 percentage points (31.2%). There were contraction in the Construction (-4.4%) and Water and Sewerage, Waste Management </t>
  </si>
  <si>
    <t>&amp; Remediation Activities (-4.4%).</t>
  </si>
  <si>
    <t>The Agriculture sector grow by 4.6 percent in 2019 compared to a growth rate of 4.8  percent in 2018. Its share of GDP declined from 19.7 percent in 2018</t>
  </si>
  <si>
    <t xml:space="preserve">annual GDP growth. The Forestry and logging sub-sector contracted (-1.7%) having recorede 2.4% in 2018 </t>
  </si>
  <si>
    <t xml:space="preserve">(3.7%) which contribued 0.4 percentage point to annual GDP growth.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</si>
</sst>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&quot;£&quot;#,##0;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  <numFmt numFmtId="184" formatCode="_ * #,##0.00_ ;_ * \-#,##0.00_ ;_ * &quot;-&quot;??_ ;_ @_ "/>
    <numFmt numFmtId="185" formatCode="0_);[Red]\(0\)"/>
  </numFmts>
  <fonts count="1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strike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2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i/>
      <sz val="12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i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Times New Roman"/>
      <family val="1"/>
    </font>
    <font>
      <sz val="7"/>
      <name val="Small Fonts"/>
      <family val="2"/>
    </font>
    <font>
      <b/>
      <sz val="11"/>
      <name val="Times New Roman"/>
      <family val="1"/>
    </font>
    <font>
      <sz val="10"/>
      <color indexed="19"/>
      <name val="Arial"/>
      <family val="2"/>
    </font>
    <font>
      <b/>
      <sz val="18"/>
      <color theme="3"/>
      <name val="Cambria"/>
      <family val="2"/>
      <scheme val="major"/>
    </font>
    <font>
      <b/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b/>
      <sz val="14"/>
      <color theme="0" tint="-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Times New Roman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 tint="0.39991454817346722"/>
      </right>
      <top style="thin">
        <color theme="3" tint="0.39994506668294322"/>
      </top>
      <bottom style="thin">
        <color theme="3" tint="0.399914548173467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indexed="64"/>
      </top>
      <bottom style="thin">
        <color indexed="64"/>
      </bottom>
      <diagonal/>
    </border>
  </borders>
  <cellStyleXfs count="67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43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164" fontId="15" fillId="0" borderId="0" applyFill="0" applyBorder="0" applyAlignment="0" applyProtection="0"/>
    <xf numFmtId="0" fontId="1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5" fillId="0" borderId="0" applyFill="0" applyBorder="0" applyAlignment="0" applyProtection="0"/>
    <xf numFmtId="38" fontId="16" fillId="4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1">
      <alignment horizontal="left" vertical="center"/>
    </xf>
    <xf numFmtId="10" fontId="16" fillId="5" borderId="2" applyNumberFormat="0" applyBorder="0" applyAlignment="0" applyProtection="0"/>
    <xf numFmtId="172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4" fillId="0" borderId="0"/>
    <xf numFmtId="0" fontId="10" fillId="0" borderId="0"/>
    <xf numFmtId="0" fontId="5" fillId="0" borderId="0"/>
    <xf numFmtId="0" fontId="10" fillId="0" borderId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166" fontId="19" fillId="0" borderId="0" applyFont="0" applyFill="0" applyBorder="0" applyAlignment="0" applyProtection="0"/>
    <xf numFmtId="49" fontId="23" fillId="0" borderId="0" applyFill="0" applyBorder="0" applyProtection="0">
      <alignment horizontal="left"/>
    </xf>
    <xf numFmtId="49" fontId="24" fillId="0" borderId="6" applyFill="0" applyProtection="0">
      <alignment horizontal="center"/>
    </xf>
    <xf numFmtId="0" fontId="25" fillId="0" borderId="6" applyNumberFormat="0" applyFill="0" applyProtection="0">
      <alignment horizontal="left" vertical="top" wrapText="1"/>
    </xf>
    <xf numFmtId="0" fontId="24" fillId="0" borderId="0" applyNumberFormat="0" applyFill="0" applyBorder="0" applyProtection="0"/>
    <xf numFmtId="0" fontId="26" fillId="0" borderId="0" applyNumberForma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7" fillId="0" borderId="0"/>
    <xf numFmtId="0" fontId="29" fillId="0" borderId="0"/>
    <xf numFmtId="43" fontId="27" fillId="0" borderId="0" applyFont="0" applyFill="0" applyBorder="0" applyAlignment="0" applyProtection="0"/>
    <xf numFmtId="0" fontId="29" fillId="0" borderId="0"/>
    <xf numFmtId="4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4" fillId="7" borderId="7" applyNumberFormat="0" applyFont="0" applyAlignment="0" applyProtection="0"/>
    <xf numFmtId="0" fontId="14" fillId="0" borderId="0"/>
    <xf numFmtId="0" fontId="27" fillId="0" borderId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0" fillId="1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0" fillId="22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0" fillId="26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3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4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0" fillId="38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0" fillId="15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0" fillId="19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0" fillId="23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27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1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0" fillId="35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41" fillId="9" borderId="0" applyNumberFormat="0" applyBorder="0" applyAlignment="0" applyProtection="0"/>
    <xf numFmtId="0" fontId="53" fillId="57" borderId="15" applyNumberFormat="0" applyAlignment="0" applyProtection="0"/>
    <xf numFmtId="0" fontId="53" fillId="57" borderId="15" applyNumberFormat="0" applyAlignment="0" applyProtection="0"/>
    <xf numFmtId="0" fontId="45" fillId="12" borderId="8" applyNumberFormat="0" applyAlignment="0" applyProtection="0"/>
    <xf numFmtId="0" fontId="54" fillId="58" borderId="16" applyNumberFormat="0" applyAlignment="0" applyProtection="0"/>
    <xf numFmtId="0" fontId="54" fillId="58" borderId="16" applyNumberFormat="0" applyAlignment="0" applyProtection="0"/>
    <xf numFmtId="0" fontId="47" fillId="13" borderId="11" applyNumberFormat="0" applyAlignment="0" applyProtection="0"/>
    <xf numFmtId="43" fontId="14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40" fillId="8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44" borderId="15" applyNumberFormat="0" applyAlignment="0" applyProtection="0"/>
    <xf numFmtId="0" fontId="65" fillId="44" borderId="15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46" fillId="0" borderId="10" applyNumberFormat="0" applyFill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42" fillId="10" borderId="0" applyNumberFormat="0" applyBorder="0" applyAlignment="0" applyProtection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179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19" fillId="0" borderId="0"/>
    <xf numFmtId="18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27" fillId="0" borderId="0"/>
    <xf numFmtId="0" fontId="10" fillId="14" borderId="12" applyNumberFormat="0" applyFont="0" applyAlignment="0" applyProtection="0"/>
    <xf numFmtId="0" fontId="10" fillId="14" borderId="12" applyNumberFormat="0" applyFont="0" applyAlignment="0" applyProtection="0"/>
    <xf numFmtId="0" fontId="26" fillId="7" borderId="7" applyNumberFormat="0" applyFont="0" applyAlignment="0" applyProtection="0"/>
    <xf numFmtId="0" fontId="68" fillId="57" borderId="21" applyNumberFormat="0" applyAlignment="0" applyProtection="0"/>
    <xf numFmtId="0" fontId="68" fillId="57" borderId="21" applyNumberFormat="0" applyAlignment="0" applyProtection="0"/>
    <xf numFmtId="0" fontId="44" fillId="12" borderId="9" applyNumberFormat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/>
    <xf numFmtId="0" fontId="5" fillId="0" borderId="0"/>
    <xf numFmtId="0" fontId="74" fillId="0" borderId="0"/>
    <xf numFmtId="43" fontId="5" fillId="0" borderId="0" applyFont="0" applyFill="0" applyBorder="0" applyAlignment="0" applyProtection="0"/>
    <xf numFmtId="0" fontId="26" fillId="0" borderId="0"/>
    <xf numFmtId="0" fontId="75" fillId="0" borderId="0"/>
    <xf numFmtId="0" fontId="79" fillId="0" borderId="0"/>
    <xf numFmtId="9" fontId="10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118" fillId="0" borderId="36" applyNumberFormat="0" applyFill="0" applyAlignment="0" applyProtection="0"/>
    <xf numFmtId="0" fontId="119" fillId="0" borderId="37" applyNumberFormat="0" applyFill="0" applyAlignment="0" applyProtection="0"/>
    <xf numFmtId="0" fontId="119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1" borderId="8" applyNumberFormat="0" applyAlignment="0" applyProtection="0"/>
    <xf numFmtId="0" fontId="44" fillId="12" borderId="9" applyNumberFormat="0" applyAlignment="0" applyProtection="0"/>
    <xf numFmtId="0" fontId="45" fillId="12" borderId="8" applyNumberFormat="0" applyAlignment="0" applyProtection="0"/>
    <xf numFmtId="0" fontId="46" fillId="0" borderId="10" applyNumberFormat="0" applyFill="0" applyAlignment="0" applyProtection="0"/>
    <xf numFmtId="0" fontId="47" fillId="13" borderId="1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5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50" fillId="38" borderId="0" applyNumberFormat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18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5" fontId="15" fillId="0" borderId="33" applyFont="0" applyFill="0" applyBorder="0" applyAlignment="0" applyProtection="0">
      <alignment horizontal="center"/>
    </xf>
    <xf numFmtId="169" fontId="120" fillId="0" borderId="38">
      <alignment horizontal="right"/>
    </xf>
    <xf numFmtId="37" fontId="121" fillId="0" borderId="0"/>
    <xf numFmtId="0" fontId="10" fillId="0" borderId="0"/>
    <xf numFmtId="0" fontId="10" fillId="0" borderId="0"/>
    <xf numFmtId="0" fontId="1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5" fillId="0" borderId="0"/>
    <xf numFmtId="0" fontId="75" fillId="0" borderId="0"/>
    <xf numFmtId="0" fontId="5" fillId="0" borderId="0"/>
    <xf numFmtId="0" fontId="10" fillId="0" borderId="0"/>
    <xf numFmtId="0" fontId="27" fillId="0" borderId="0"/>
    <xf numFmtId="0" fontId="56" fillId="0" borderId="0"/>
    <xf numFmtId="0" fontId="27" fillId="0" borderId="0"/>
    <xf numFmtId="0" fontId="10" fillId="14" borderId="12" applyNumberFormat="0" applyFont="0" applyAlignment="0" applyProtection="0"/>
    <xf numFmtId="1" fontId="23" fillId="0" borderId="2" applyFill="0" applyProtection="0">
      <alignment horizontal="center" vertical="top" wrapText="1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" fontId="5" fillId="0" borderId="33" applyNumberFormat="0" applyFill="0" applyAlignment="0" applyProtection="0">
      <alignment horizontal="center" vertical="center"/>
    </xf>
    <xf numFmtId="0" fontId="5" fillId="0" borderId="0"/>
    <xf numFmtId="40" fontId="122" fillId="0" borderId="0"/>
    <xf numFmtId="0" fontId="124" fillId="0" borderId="0" applyNumberFormat="0" applyFill="0" applyBorder="0" applyAlignment="0" applyProtection="0"/>
    <xf numFmtId="1" fontId="23" fillId="0" borderId="39" applyNumberFormat="0" applyFill="0" applyProtection="0">
      <alignment horizontal="left" vertical="center"/>
    </xf>
    <xf numFmtId="1" fontId="123" fillId="0" borderId="33" applyNumberFormat="0" applyFill="0" applyAlignment="0" applyProtection="0">
      <alignment horizontal="left"/>
    </xf>
    <xf numFmtId="0" fontId="5" fillId="0" borderId="0"/>
    <xf numFmtId="9" fontId="5" fillId="0" borderId="0" applyFont="0" applyFill="0" applyBorder="0" applyAlignment="0" applyProtection="0"/>
    <xf numFmtId="0" fontId="10" fillId="0" borderId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10" fillId="14" borderId="12" applyNumberFormat="0" applyFont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8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14" borderId="12" applyNumberFormat="0" applyFont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2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173" fontId="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top" readingOrder="2"/>
    </xf>
    <xf numFmtId="0" fontId="0" fillId="0" borderId="0" xfId="0" applyFont="1" applyFill="1"/>
    <xf numFmtId="173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74" fontId="0" fillId="0" borderId="0" xfId="91" applyNumberFormat="1" applyFont="1"/>
    <xf numFmtId="0" fontId="27" fillId="0" borderId="0" xfId="100"/>
    <xf numFmtId="0" fontId="32" fillId="0" borderId="0" xfId="0" applyFont="1"/>
    <xf numFmtId="174" fontId="28" fillId="0" borderId="0" xfId="91" applyNumberFormat="1" applyFont="1"/>
    <xf numFmtId="1" fontId="28" fillId="0" borderId="0" xfId="91" applyNumberFormat="1" applyFont="1"/>
    <xf numFmtId="169" fontId="0" fillId="0" borderId="0" xfId="91" applyNumberFormat="1" applyFont="1"/>
    <xf numFmtId="174" fontId="5" fillId="0" borderId="0" xfId="91" applyNumberFormat="1" applyFont="1"/>
    <xf numFmtId="174" fontId="23" fillId="0" borderId="0" xfId="91" applyNumberFormat="1" applyFont="1" applyAlignment="1">
      <alignment wrapText="1"/>
    </xf>
    <xf numFmtId="174" fontId="23" fillId="0" borderId="0" xfId="91" applyNumberFormat="1" applyFont="1"/>
    <xf numFmtId="174" fontId="33" fillId="0" borderId="0" xfId="100" applyNumberFormat="1" applyFont="1"/>
    <xf numFmtId="174" fontId="34" fillId="0" borderId="0" xfId="100" applyNumberFormat="1" applyFont="1"/>
    <xf numFmtId="174" fontId="35" fillId="0" borderId="0" xfId="91" applyNumberFormat="1" applyFont="1"/>
    <xf numFmtId="169" fontId="33" fillId="0" borderId="0" xfId="100" applyNumberFormat="1" applyFont="1"/>
    <xf numFmtId="174" fontId="36" fillId="0" borderId="0" xfId="91" applyNumberFormat="1" applyFont="1" applyAlignment="1">
      <alignment horizontal="right"/>
    </xf>
    <xf numFmtId="0" fontId="37" fillId="0" borderId="0" xfId="100" applyFont="1" applyAlignment="1">
      <alignment horizontal="right"/>
    </xf>
    <xf numFmtId="169" fontId="38" fillId="0" borderId="0" xfId="100" applyNumberFormat="1" applyFont="1"/>
    <xf numFmtId="0" fontId="39" fillId="0" borderId="0" xfId="0" applyFont="1" applyAlignment="1">
      <alignment horizontal="left"/>
    </xf>
    <xf numFmtId="174" fontId="48" fillId="0" borderId="0" xfId="91" applyNumberFormat="1" applyFont="1"/>
    <xf numFmtId="181" fontId="5" fillId="0" borderId="0" xfId="32" applyNumberFormat="1" applyFont="1"/>
    <xf numFmtId="9" fontId="5" fillId="0" borderId="0" xfId="32" applyFont="1"/>
    <xf numFmtId="9" fontId="0" fillId="0" borderId="0" xfId="32" applyFont="1"/>
    <xf numFmtId="181" fontId="0" fillId="0" borderId="0" xfId="32" applyNumberFormat="1" applyFont="1"/>
    <xf numFmtId="174" fontId="1" fillId="0" borderId="0" xfId="91" applyNumberFormat="1" applyFont="1"/>
    <xf numFmtId="174" fontId="72" fillId="0" borderId="0" xfId="91" applyNumberFormat="1" applyFont="1"/>
    <xf numFmtId="0" fontId="31" fillId="0" borderId="0" xfId="0" applyFont="1" applyFill="1" applyAlignment="1"/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horizontal="righ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7" fillId="0" borderId="0" xfId="0" applyFont="1" applyFill="1" applyAlignment="1"/>
    <xf numFmtId="0" fontId="23" fillId="0" borderId="0" xfId="453" applyFont="1"/>
    <xf numFmtId="0" fontId="74" fillId="0" borderId="0" xfId="453"/>
    <xf numFmtId="0" fontId="23" fillId="0" borderId="26" xfId="453" applyFont="1" applyBorder="1"/>
    <xf numFmtId="0" fontId="19" fillId="0" borderId="1" xfId="453" applyFont="1" applyBorder="1"/>
    <xf numFmtId="0" fontId="5" fillId="0" borderId="0" xfId="453" applyFont="1"/>
    <xf numFmtId="0" fontId="74" fillId="0" borderId="26" xfId="453" applyBorder="1"/>
    <xf numFmtId="0" fontId="19" fillId="60" borderId="4" xfId="453" applyFont="1" applyFill="1" applyBorder="1"/>
    <xf numFmtId="169" fontId="19" fillId="60" borderId="4" xfId="453" applyNumberFormat="1" applyFont="1" applyFill="1" applyBorder="1" applyAlignment="1">
      <alignment horizontal="center"/>
    </xf>
    <xf numFmtId="0" fontId="23" fillId="0" borderId="1" xfId="453" applyFont="1" applyBorder="1"/>
    <xf numFmtId="0" fontId="23" fillId="0" borderId="1" xfId="453" applyFont="1" applyBorder="1" applyAlignment="1">
      <alignment horizontal="right"/>
    </xf>
    <xf numFmtId="0" fontId="23" fillId="0" borderId="23" xfId="453" applyFont="1" applyBorder="1"/>
    <xf numFmtId="0" fontId="19" fillId="0" borderId="0" xfId="453" applyFont="1" applyBorder="1"/>
    <xf numFmtId="169" fontId="19" fillId="0" borderId="0" xfId="453" applyNumberFormat="1" applyFont="1" applyBorder="1" applyAlignment="1">
      <alignment horizontal="center"/>
    </xf>
    <xf numFmtId="174" fontId="23" fillId="0" borderId="0" xfId="454" applyNumberFormat="1" applyFont="1"/>
    <xf numFmtId="169" fontId="23" fillId="0" borderId="0" xfId="453" applyNumberFormat="1" applyFont="1"/>
    <xf numFmtId="174" fontId="0" fillId="0" borderId="0" xfId="454" applyNumberFormat="1" applyFont="1"/>
    <xf numFmtId="0" fontId="19" fillId="0" borderId="3" xfId="453" applyFont="1" applyBorder="1"/>
    <xf numFmtId="169" fontId="19" fillId="0" borderId="3" xfId="453" applyNumberFormat="1" applyFont="1" applyBorder="1" applyAlignment="1">
      <alignment horizontal="center"/>
    </xf>
    <xf numFmtId="169" fontId="74" fillId="0" borderId="0" xfId="453" applyNumberFormat="1"/>
    <xf numFmtId="169" fontId="36" fillId="0" borderId="0" xfId="453" applyNumberFormat="1" applyFont="1"/>
    <xf numFmtId="0" fontId="19" fillId="0" borderId="1" xfId="453" applyFont="1" applyFill="1" applyBorder="1"/>
    <xf numFmtId="0" fontId="19" fillId="0" borderId="1" xfId="453" applyFont="1" applyFill="1" applyBorder="1" applyAlignment="1">
      <alignment horizontal="right"/>
    </xf>
    <xf numFmtId="0" fontId="19" fillId="61" borderId="1" xfId="453" applyFont="1" applyFill="1" applyBorder="1"/>
    <xf numFmtId="169" fontId="19" fillId="0" borderId="4" xfId="453" applyNumberFormat="1" applyFont="1" applyFill="1" applyBorder="1"/>
    <xf numFmtId="169" fontId="19" fillId="61" borderId="4" xfId="453" applyNumberFormat="1" applyFont="1" applyFill="1" applyBorder="1"/>
    <xf numFmtId="169" fontId="19" fillId="0" borderId="0" xfId="453" applyNumberFormat="1" applyFont="1" applyFill="1" applyBorder="1"/>
    <xf numFmtId="169" fontId="19" fillId="61" borderId="0" xfId="453" applyNumberFormat="1" applyFont="1" applyFill="1" applyBorder="1"/>
    <xf numFmtId="169" fontId="19" fillId="0" borderId="3" xfId="453" applyNumberFormat="1" applyFont="1" applyFill="1" applyBorder="1"/>
    <xf numFmtId="169" fontId="19" fillId="61" borderId="3" xfId="453" applyNumberFormat="1" applyFont="1" applyFill="1" applyBorder="1"/>
    <xf numFmtId="0" fontId="19" fillId="0" borderId="25" xfId="453" applyFont="1" applyFill="1" applyBorder="1"/>
    <xf numFmtId="0" fontId="19" fillId="0" borderId="25" xfId="453" applyFont="1" applyBorder="1"/>
    <xf numFmtId="0" fontId="19" fillId="0" borderId="25" xfId="453" applyFont="1" applyFill="1" applyBorder="1" applyAlignment="1">
      <alignment horizontal="right"/>
    </xf>
    <xf numFmtId="0" fontId="19" fillId="61" borderId="25" xfId="453" applyFont="1" applyFill="1" applyBorder="1"/>
    <xf numFmtId="169" fontId="19" fillId="62" borderId="0" xfId="453" applyNumberFormat="1" applyFont="1" applyFill="1" applyBorder="1"/>
    <xf numFmtId="0" fontId="19" fillId="0" borderId="24" xfId="453" applyFont="1" applyBorder="1"/>
    <xf numFmtId="169" fontId="19" fillId="62" borderId="24" xfId="453" applyNumberFormat="1" applyFont="1" applyFill="1" applyBorder="1"/>
    <xf numFmtId="169" fontId="19" fillId="61" borderId="24" xfId="453" applyNumberFormat="1" applyFont="1" applyFill="1" applyBorder="1"/>
    <xf numFmtId="0" fontId="74" fillId="0" borderId="0" xfId="453" applyAlignment="1">
      <alignment wrapText="1"/>
    </xf>
    <xf numFmtId="174" fontId="17" fillId="0" borderId="1" xfId="453" applyNumberFormat="1" applyFont="1" applyBorder="1"/>
    <xf numFmtId="0" fontId="17" fillId="0" borderId="1" xfId="453" applyFont="1" applyBorder="1"/>
    <xf numFmtId="0" fontId="17" fillId="0" borderId="1" xfId="453" applyFont="1" applyFill="1" applyBorder="1"/>
    <xf numFmtId="174" fontId="17" fillId="0" borderId="0" xfId="453" applyNumberFormat="1" applyFont="1" applyBorder="1"/>
    <xf numFmtId="0" fontId="19" fillId="0" borderId="4" xfId="453" applyFont="1" applyBorder="1"/>
    <xf numFmtId="174" fontId="19" fillId="0" borderId="4" xfId="454" applyNumberFormat="1" applyFont="1" applyBorder="1"/>
    <xf numFmtId="0" fontId="17" fillId="0" borderId="0" xfId="453" applyFont="1" applyBorder="1"/>
    <xf numFmtId="174" fontId="19" fillId="0" borderId="0" xfId="454" applyNumberFormat="1" applyFont="1" applyBorder="1"/>
    <xf numFmtId="174" fontId="19" fillId="0" borderId="3" xfId="454" applyNumberFormat="1" applyFont="1" applyBorder="1"/>
    <xf numFmtId="0" fontId="5" fillId="0" borderId="26" xfId="453" applyFont="1" applyBorder="1"/>
    <xf numFmtId="0" fontId="17" fillId="0" borderId="0" xfId="453" applyFont="1" applyFill="1" applyBorder="1"/>
    <xf numFmtId="0" fontId="17" fillId="61" borderId="0" xfId="453" applyFont="1" applyFill="1" applyBorder="1"/>
    <xf numFmtId="174" fontId="19" fillId="61" borderId="0" xfId="454" applyNumberFormat="1" applyFont="1" applyFill="1" applyBorder="1"/>
    <xf numFmtId="0" fontId="23" fillId="0" borderId="25" xfId="453" applyFont="1" applyBorder="1" applyAlignment="1">
      <alignment wrapText="1"/>
    </xf>
    <xf numFmtId="174" fontId="23" fillId="0" borderId="25" xfId="454" applyNumberFormat="1" applyFont="1" applyBorder="1"/>
    <xf numFmtId="0" fontId="23" fillId="0" borderId="27" xfId="453" applyFont="1" applyBorder="1"/>
    <xf numFmtId="169" fontId="23" fillId="0" borderId="25" xfId="453" applyNumberFormat="1" applyFont="1" applyBorder="1"/>
    <xf numFmtId="174" fontId="74" fillId="0" borderId="0" xfId="453" applyNumberFormat="1"/>
    <xf numFmtId="0" fontId="36" fillId="0" borderId="0" xfId="453" applyFont="1"/>
    <xf numFmtId="43" fontId="74" fillId="0" borderId="0" xfId="453" applyNumberFormat="1"/>
    <xf numFmtId="0" fontId="36" fillId="0" borderId="26" xfId="453" applyFont="1" applyBorder="1"/>
    <xf numFmtId="0" fontId="23" fillId="0" borderId="0" xfId="453" applyFont="1" applyAlignment="1">
      <alignment horizontal="right"/>
    </xf>
    <xf numFmtId="0" fontId="23" fillId="0" borderId="0" xfId="453" applyFont="1" applyAlignment="1">
      <alignment wrapText="1"/>
    </xf>
    <xf numFmtId="43" fontId="5" fillId="0" borderId="0" xfId="453" applyNumberFormat="1" applyFont="1"/>
    <xf numFmtId="0" fontId="74" fillId="0" borderId="1" xfId="453" applyBorder="1"/>
    <xf numFmtId="0" fontId="5" fillId="0" borderId="1" xfId="453" applyFont="1" applyBorder="1" applyAlignment="1">
      <alignment horizontal="right"/>
    </xf>
    <xf numFmtId="43" fontId="0" fillId="0" borderId="0" xfId="454" applyFont="1"/>
    <xf numFmtId="174" fontId="0" fillId="0" borderId="4" xfId="454" applyNumberFormat="1" applyFont="1" applyBorder="1"/>
    <xf numFmtId="174" fontId="0" fillId="0" borderId="0" xfId="454" applyNumberFormat="1" applyFont="1" applyBorder="1"/>
    <xf numFmtId="174" fontId="0" fillId="0" borderId="1" xfId="454" applyNumberFormat="1" applyFont="1" applyFill="1" applyBorder="1"/>
    <xf numFmtId="0" fontId="5" fillId="0" borderId="0" xfId="453" applyFont="1" applyBorder="1"/>
    <xf numFmtId="0" fontId="74" fillId="0" borderId="0" xfId="453" applyBorder="1"/>
    <xf numFmtId="43" fontId="74" fillId="0" borderId="26" xfId="453" applyNumberFormat="1" applyBorder="1"/>
    <xf numFmtId="0" fontId="74" fillId="0" borderId="3" xfId="453" applyBorder="1"/>
    <xf numFmtId="174" fontId="0" fillId="0" borderId="3" xfId="454" applyNumberFormat="1" applyFont="1" applyBorder="1"/>
    <xf numFmtId="0" fontId="5" fillId="0" borderId="1" xfId="453" applyFont="1" applyBorder="1"/>
    <xf numFmtId="174" fontId="5" fillId="0" borderId="0" xfId="454" applyNumberFormat="1" applyFont="1"/>
    <xf numFmtId="0" fontId="5" fillId="60" borderId="4" xfId="453" applyFont="1" applyFill="1" applyBorder="1"/>
    <xf numFmtId="169" fontId="5" fillId="60" borderId="4" xfId="453" applyNumberFormat="1" applyFont="1" applyFill="1" applyBorder="1" applyAlignment="1">
      <alignment horizontal="center"/>
    </xf>
    <xf numFmtId="169" fontId="5" fillId="0" borderId="0" xfId="453" applyNumberFormat="1" applyFont="1"/>
    <xf numFmtId="169" fontId="5" fillId="0" borderId="0" xfId="453" applyNumberFormat="1" applyFont="1" applyBorder="1" applyAlignment="1">
      <alignment horizontal="center"/>
    </xf>
    <xf numFmtId="0" fontId="5" fillId="0" borderId="3" xfId="453" applyFont="1" applyBorder="1"/>
    <xf numFmtId="169" fontId="5" fillId="0" borderId="3" xfId="453" applyNumberFormat="1" applyFont="1" applyBorder="1" applyAlignment="1">
      <alignment horizontal="center"/>
    </xf>
    <xf numFmtId="0" fontId="5" fillId="0" borderId="1" xfId="453" applyFont="1" applyFill="1" applyBorder="1"/>
    <xf numFmtId="0" fontId="5" fillId="0" borderId="1" xfId="453" applyFont="1" applyFill="1" applyBorder="1" applyAlignment="1">
      <alignment horizontal="right"/>
    </xf>
    <xf numFmtId="0" fontId="5" fillId="61" borderId="1" xfId="453" applyFont="1" applyFill="1" applyBorder="1"/>
    <xf numFmtId="169" fontId="5" fillId="0" borderId="4" xfId="453" applyNumberFormat="1" applyFont="1" applyFill="1" applyBorder="1"/>
    <xf numFmtId="169" fontId="5" fillId="61" borderId="4" xfId="453" applyNumberFormat="1" applyFont="1" applyFill="1" applyBorder="1"/>
    <xf numFmtId="169" fontId="5" fillId="0" borderId="0" xfId="453" applyNumberFormat="1" applyFont="1" applyFill="1" applyBorder="1"/>
    <xf numFmtId="169" fontId="5" fillId="61" borderId="0" xfId="453" applyNumberFormat="1" applyFont="1" applyFill="1" applyBorder="1"/>
    <xf numFmtId="169" fontId="5" fillId="0" borderId="24" xfId="453" applyNumberFormat="1" applyFont="1" applyFill="1" applyBorder="1"/>
    <xf numFmtId="169" fontId="5" fillId="61" borderId="24" xfId="453" applyNumberFormat="1" applyFont="1" applyFill="1" applyBorder="1"/>
    <xf numFmtId="0" fontId="5" fillId="0" borderId="4" xfId="453" applyFont="1" applyBorder="1"/>
    <xf numFmtId="169" fontId="5" fillId="0" borderId="4" xfId="453" applyNumberFormat="1" applyFont="1" applyBorder="1"/>
    <xf numFmtId="169" fontId="5" fillId="0" borderId="0" xfId="453" applyNumberFormat="1" applyFont="1" applyBorder="1"/>
    <xf numFmtId="0" fontId="5" fillId="0" borderId="24" xfId="453" applyFont="1" applyBorder="1"/>
    <xf numFmtId="169" fontId="5" fillId="0" borderId="24" xfId="453" applyNumberFormat="1" applyFont="1" applyBorder="1"/>
    <xf numFmtId="0" fontId="5" fillId="0" borderId="0" xfId="453" applyFont="1" applyAlignment="1">
      <alignment wrapText="1"/>
    </xf>
    <xf numFmtId="174" fontId="23" fillId="0" borderId="1" xfId="453" applyNumberFormat="1" applyFont="1" applyBorder="1"/>
    <xf numFmtId="0" fontId="23" fillId="0" borderId="1" xfId="453" applyFont="1" applyFill="1" applyBorder="1"/>
    <xf numFmtId="176" fontId="23" fillId="0" borderId="0" xfId="454" applyNumberFormat="1" applyFont="1" applyFill="1" applyBorder="1"/>
    <xf numFmtId="176" fontId="5" fillId="0" borderId="0" xfId="454" applyNumberFormat="1" applyFont="1" applyFill="1" applyBorder="1"/>
    <xf numFmtId="174" fontId="5" fillId="0" borderId="4" xfId="454" applyNumberFormat="1" applyFont="1" applyBorder="1"/>
    <xf numFmtId="0" fontId="23" fillId="0" borderId="0" xfId="454" applyNumberFormat="1" applyFont="1" applyFill="1" applyBorder="1"/>
    <xf numFmtId="174" fontId="5" fillId="0" borderId="0" xfId="454" applyNumberFormat="1" applyFont="1" applyFill="1" applyBorder="1"/>
    <xf numFmtId="174" fontId="5" fillId="0" borderId="0" xfId="454" applyNumberFormat="1" applyFont="1" applyBorder="1"/>
    <xf numFmtId="174" fontId="5" fillId="0" borderId="3" xfId="454" applyNumberFormat="1" applyFont="1" applyBorder="1"/>
    <xf numFmtId="0" fontId="23" fillId="61" borderId="0" xfId="454" applyNumberFormat="1" applyFont="1" applyFill="1" applyBorder="1"/>
    <xf numFmtId="174" fontId="5" fillId="61" borderId="0" xfId="454" applyNumberFormat="1" applyFont="1" applyFill="1" applyBorder="1"/>
    <xf numFmtId="174" fontId="5" fillId="0" borderId="0" xfId="453" applyNumberFormat="1" applyFont="1"/>
    <xf numFmtId="43" fontId="5" fillId="0" borderId="0" xfId="454" applyFont="1"/>
    <xf numFmtId="174" fontId="5" fillId="0" borderId="1" xfId="454" applyNumberFormat="1" applyFont="1" applyFill="1" applyBorder="1"/>
    <xf numFmtId="43" fontId="5" fillId="0" borderId="26" xfId="453" applyNumberFormat="1" applyFont="1" applyBorder="1"/>
    <xf numFmtId="0" fontId="9" fillId="0" borderId="0" xfId="0" applyFont="1" applyAlignment="1"/>
    <xf numFmtId="0" fontId="11" fillId="0" borderId="0" xfId="0" applyFont="1" applyAlignment="1">
      <alignment wrapText="1"/>
    </xf>
    <xf numFmtId="0" fontId="76" fillId="0" borderId="0" xfId="0" applyFont="1"/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78" fillId="0" borderId="0" xfId="0" applyFont="1" applyAlignment="1"/>
    <xf numFmtId="177" fontId="11" fillId="0" borderId="0" xfId="0" applyNumberFormat="1" applyFont="1" applyFill="1" applyBorder="1" applyAlignment="1">
      <alignment vertical="center"/>
    </xf>
    <xf numFmtId="0" fontId="39" fillId="0" borderId="0" xfId="0" applyFont="1" applyAlignment="1">
      <alignment horizontal="right"/>
    </xf>
    <xf numFmtId="0" fontId="0" fillId="0" borderId="3" xfId="0" applyFont="1" applyBorder="1"/>
    <xf numFmtId="175" fontId="0" fillId="0" borderId="0" xfId="0" applyNumberFormat="1" applyFont="1"/>
    <xf numFmtId="0" fontId="31" fillId="0" borderId="0" xfId="0" applyFont="1"/>
    <xf numFmtId="175" fontId="0" fillId="0" borderId="0" xfId="0" applyNumberFormat="1" applyFont="1" applyFill="1"/>
    <xf numFmtId="0" fontId="80" fillId="0" borderId="0" xfId="0" applyFont="1"/>
    <xf numFmtId="0" fontId="31" fillId="0" borderId="0" xfId="0" applyFont="1" applyFill="1"/>
    <xf numFmtId="1" fontId="31" fillId="0" borderId="0" xfId="0" applyNumberFormat="1" applyFont="1"/>
    <xf numFmtId="176" fontId="31" fillId="0" borderId="0" xfId="0" applyNumberFormat="1" applyFont="1"/>
    <xf numFmtId="0" fontId="85" fillId="0" borderId="0" xfId="459" applyFont="1"/>
    <xf numFmtId="0" fontId="0" fillId="0" borderId="0" xfId="0" applyFont="1" applyFill="1" applyAlignment="1">
      <alignment vertical="center"/>
    </xf>
    <xf numFmtId="0" fontId="81" fillId="63" borderId="0" xfId="0" applyFont="1" applyFill="1"/>
    <xf numFmtId="0" fontId="81" fillId="63" borderId="0" xfId="0" applyFont="1" applyFill="1" applyAlignment="1"/>
    <xf numFmtId="0" fontId="81" fillId="63" borderId="0" xfId="0" applyNumberFormat="1" applyFont="1" applyFill="1" applyAlignment="1"/>
    <xf numFmtId="0" fontId="81" fillId="0" borderId="0" xfId="0" applyFont="1" applyFill="1"/>
    <xf numFmtId="0" fontId="9" fillId="0" borderId="0" xfId="0" applyFont="1" applyAlignment="1">
      <alignment wrapText="1"/>
    </xf>
    <xf numFmtId="0" fontId="90" fillId="0" borderId="0" xfId="0" applyFont="1" applyAlignment="1">
      <alignment horizontal="right"/>
    </xf>
    <xf numFmtId="0" fontId="7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73" fontId="76" fillId="3" borderId="0" xfId="0" applyNumberFormat="1" applyFont="1" applyFill="1" applyBorder="1" applyAlignment="1">
      <alignment horizontal="left" vertical="center"/>
    </xf>
    <xf numFmtId="0" fontId="39" fillId="6" borderId="0" xfId="0" applyFont="1" applyFill="1" applyAlignment="1">
      <alignment vertical="center"/>
    </xf>
    <xf numFmtId="0" fontId="9" fillId="0" borderId="28" xfId="0" applyFont="1" applyFill="1" applyBorder="1" applyAlignment="1">
      <alignment vertical="center"/>
    </xf>
    <xf numFmtId="175" fontId="9" fillId="0" borderId="29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80" fillId="0" borderId="0" xfId="0" applyFont="1" applyBorder="1" applyAlignment="1">
      <alignment horizontal="left" vertical="center"/>
    </xf>
    <xf numFmtId="0" fontId="92" fillId="0" borderId="0" xfId="0" applyFont="1" applyBorder="1" applyAlignment="1">
      <alignment horizontal="left" vertical="center"/>
    </xf>
    <xf numFmtId="0" fontId="39" fillId="0" borderId="30" xfId="0" applyFont="1" applyFill="1" applyBorder="1" applyAlignment="1">
      <alignment vertical="center"/>
    </xf>
    <xf numFmtId="175" fontId="39" fillId="0" borderId="31" xfId="0" applyNumberFormat="1" applyFont="1" applyFill="1" applyBorder="1" applyAlignment="1">
      <alignment vertical="center"/>
    </xf>
    <xf numFmtId="169" fontId="31" fillId="0" borderId="0" xfId="0" applyNumberFormat="1" applyFont="1"/>
    <xf numFmtId="169" fontId="31" fillId="0" borderId="0" xfId="0" applyNumberFormat="1" applyFont="1" applyAlignment="1">
      <alignment vertical="center"/>
    </xf>
    <xf numFmtId="2" fontId="80" fillId="0" borderId="0" xfId="0" applyNumberFormat="1" applyFont="1" applyBorder="1" applyAlignment="1">
      <alignment horizontal="left" vertical="center"/>
    </xf>
    <xf numFmtId="0" fontId="9" fillId="0" borderId="0" xfId="79" applyFont="1" applyBorder="1" applyAlignment="1" applyProtection="1">
      <alignment vertical="center" wrapText="1"/>
      <protection locked="0"/>
    </xf>
    <xf numFmtId="0" fontId="9" fillId="0" borderId="0" xfId="79" applyFont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39" fillId="6" borderId="0" xfId="0" applyFont="1" applyFill="1" applyAlignment="1">
      <alignment horizontal="left" vertical="center" wrapText="1"/>
    </xf>
    <xf numFmtId="175" fontId="31" fillId="0" borderId="0" xfId="0" applyNumberFormat="1" applyFont="1"/>
    <xf numFmtId="173" fontId="76" fillId="0" borderId="0" xfId="0" applyNumberFormat="1" applyFont="1" applyFill="1" applyBorder="1" applyAlignment="1">
      <alignment horizontal="left" vertical="center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181" fontId="31" fillId="0" borderId="0" xfId="458" applyNumberFormat="1" applyFont="1"/>
    <xf numFmtId="0" fontId="31" fillId="0" borderId="0" xfId="0" applyFont="1" applyAlignment="1">
      <alignment wrapText="1"/>
    </xf>
    <xf numFmtId="177" fontId="31" fillId="0" borderId="0" xfId="0" applyNumberFormat="1" applyFont="1"/>
    <xf numFmtId="0" fontId="76" fillId="0" borderId="34" xfId="0" applyFont="1" applyBorder="1" applyAlignment="1">
      <alignment vertical="center"/>
    </xf>
    <xf numFmtId="0" fontId="89" fillId="0" borderId="0" xfId="0" applyFont="1" applyAlignment="1"/>
    <xf numFmtId="0" fontId="89" fillId="0" borderId="0" xfId="0" applyFont="1" applyAlignment="1">
      <alignment wrapText="1"/>
    </xf>
    <xf numFmtId="0" fontId="89" fillId="0" borderId="0" xfId="0" applyFont="1"/>
    <xf numFmtId="0" fontId="94" fillId="0" borderId="0" xfId="0" applyFont="1" applyAlignment="1">
      <alignment horizontal="right"/>
    </xf>
    <xf numFmtId="0" fontId="81" fillId="0" borderId="0" xfId="0" applyFont="1"/>
    <xf numFmtId="0" fontId="95" fillId="0" borderId="0" xfId="0" applyFont="1"/>
    <xf numFmtId="0" fontId="95" fillId="0" borderId="1" xfId="0" applyFont="1" applyBorder="1" applyAlignment="1">
      <alignment vertical="center"/>
    </xf>
    <xf numFmtId="0" fontId="89" fillId="0" borderId="1" xfId="0" applyFont="1" applyBorder="1" applyAlignment="1">
      <alignment horizontal="center" vertical="center"/>
    </xf>
    <xf numFmtId="0" fontId="89" fillId="0" borderId="1" xfId="0" applyFont="1" applyFill="1" applyBorder="1" applyAlignment="1">
      <alignment horizontal="center" vertical="center"/>
    </xf>
    <xf numFmtId="173" fontId="95" fillId="3" borderId="0" xfId="0" applyNumberFormat="1" applyFont="1" applyFill="1" applyBorder="1" applyAlignment="1">
      <alignment horizontal="left" vertical="center"/>
    </xf>
    <xf numFmtId="0" fontId="88" fillId="6" borderId="0" xfId="0" applyFont="1" applyFill="1" applyAlignment="1">
      <alignment vertical="center"/>
    </xf>
    <xf numFmtId="177" fontId="88" fillId="3" borderId="0" xfId="0" applyNumberFormat="1" applyFont="1" applyFill="1" applyBorder="1" applyAlignment="1">
      <alignment vertical="center"/>
    </xf>
    <xf numFmtId="177" fontId="89" fillId="0" borderId="0" xfId="0" applyNumberFormat="1" applyFont="1" applyFill="1" applyBorder="1" applyAlignment="1">
      <alignment vertical="center"/>
    </xf>
    <xf numFmtId="0" fontId="81" fillId="0" borderId="0" xfId="0" applyFont="1" applyAlignment="1">
      <alignment vertical="center"/>
    </xf>
    <xf numFmtId="0" fontId="97" fillId="0" borderId="0" xfId="0" applyFont="1" applyFill="1" applyBorder="1" applyAlignment="1">
      <alignment horizontal="left" vertical="center"/>
    </xf>
    <xf numFmtId="0" fontId="97" fillId="0" borderId="0" xfId="0" applyFont="1" applyBorder="1" applyAlignment="1">
      <alignment horizontal="left" vertical="center"/>
    </xf>
    <xf numFmtId="0" fontId="98" fillId="0" borderId="0" xfId="0" applyFont="1" applyBorder="1" applyAlignment="1">
      <alignment horizontal="left" vertical="center"/>
    </xf>
    <xf numFmtId="177" fontId="96" fillId="0" borderId="0" xfId="0" applyNumberFormat="1" applyFont="1" applyFill="1" applyBorder="1" applyAlignment="1">
      <alignment vertical="center"/>
    </xf>
    <xf numFmtId="2" fontId="97" fillId="0" borderId="0" xfId="0" applyNumberFormat="1" applyFont="1" applyBorder="1" applyAlignment="1">
      <alignment horizontal="left" vertical="center"/>
    </xf>
    <xf numFmtId="0" fontId="89" fillId="0" borderId="0" xfId="79" applyFont="1" applyBorder="1" applyAlignment="1" applyProtection="1">
      <alignment vertical="center" wrapText="1"/>
      <protection locked="0"/>
    </xf>
    <xf numFmtId="0" fontId="89" fillId="0" borderId="0" xfId="79" applyFont="1" applyBorder="1" applyAlignment="1">
      <alignment vertical="center" wrapText="1"/>
    </xf>
    <xf numFmtId="0" fontId="89" fillId="0" borderId="0" xfId="0" applyFont="1" applyAlignment="1">
      <alignment vertical="center" wrapText="1"/>
    </xf>
    <xf numFmtId="0" fontId="88" fillId="6" borderId="0" xfId="0" applyFont="1" applyFill="1" applyAlignment="1">
      <alignment horizontal="left" vertical="center" wrapText="1"/>
    </xf>
    <xf numFmtId="173" fontId="95" fillId="0" borderId="0" xfId="0" applyNumberFormat="1" applyFont="1" applyFill="1" applyBorder="1" applyAlignment="1">
      <alignment horizontal="left" vertical="center"/>
    </xf>
    <xf numFmtId="0" fontId="89" fillId="0" borderId="0" xfId="0" applyFont="1" applyFill="1" applyAlignment="1">
      <alignment horizontal="left" vertical="center" wrapText="1"/>
    </xf>
    <xf numFmtId="0" fontId="89" fillId="0" borderId="3" xfId="0" applyFont="1" applyBorder="1" applyAlignment="1"/>
    <xf numFmtId="0" fontId="89" fillId="0" borderId="3" xfId="0" applyFont="1" applyBorder="1" applyAlignment="1">
      <alignment wrapText="1"/>
    </xf>
    <xf numFmtId="0" fontId="81" fillId="0" borderId="0" xfId="0" applyFont="1" applyFill="1" applyAlignment="1"/>
    <xf numFmtId="0" fontId="88" fillId="0" borderId="0" xfId="0" applyFont="1" applyAlignment="1">
      <alignment horizontal="right"/>
    </xf>
    <xf numFmtId="2" fontId="97" fillId="0" borderId="0" xfId="0" applyNumberFormat="1" applyFont="1" applyBorder="1" applyAlignment="1">
      <alignment horizontal="left" vertical="top"/>
    </xf>
    <xf numFmtId="0" fontId="101" fillId="0" borderId="0" xfId="0" applyFont="1" applyAlignment="1">
      <alignment wrapText="1"/>
    </xf>
    <xf numFmtId="0" fontId="101" fillId="0" borderId="0" xfId="0" applyFont="1"/>
    <xf numFmtId="0" fontId="102" fillId="0" borderId="0" xfId="0" applyFont="1" applyAlignment="1">
      <alignment horizontal="right"/>
    </xf>
    <xf numFmtId="0" fontId="83" fillId="0" borderId="0" xfId="0" applyFont="1"/>
    <xf numFmtId="0" fontId="103" fillId="0" borderId="0" xfId="0" applyFont="1"/>
    <xf numFmtId="0" fontId="104" fillId="0" borderId="0" xfId="0" applyFont="1" applyBorder="1" applyAlignment="1">
      <alignment horizontal="center"/>
    </xf>
    <xf numFmtId="0" fontId="103" fillId="0" borderId="1" xfId="0" applyFont="1" applyBorder="1" applyAlignment="1">
      <alignment vertical="center"/>
    </xf>
    <xf numFmtId="0" fontId="105" fillId="6" borderId="0" xfId="0" applyFont="1" applyFill="1" applyAlignment="1">
      <alignment vertical="center"/>
    </xf>
    <xf numFmtId="175" fontId="105" fillId="3" borderId="0" xfId="0" applyNumberFormat="1" applyFont="1" applyFill="1" applyBorder="1" applyAlignment="1">
      <alignment vertical="center"/>
    </xf>
    <xf numFmtId="181" fontId="83" fillId="0" borderId="0" xfId="458" applyNumberFormat="1" applyFont="1" applyAlignment="1">
      <alignment vertical="center"/>
    </xf>
    <xf numFmtId="0" fontId="83" fillId="0" borderId="0" xfId="0" applyFont="1" applyAlignment="1">
      <alignment vertical="center"/>
    </xf>
    <xf numFmtId="0" fontId="106" fillId="0" borderId="0" xfId="0" applyFont="1" applyBorder="1" applyAlignment="1">
      <alignment horizontal="left" vertical="center"/>
    </xf>
    <xf numFmtId="175" fontId="101" fillId="0" borderId="0" xfId="0" applyNumberFormat="1" applyFont="1" applyFill="1" applyBorder="1" applyAlignment="1">
      <alignment vertical="center"/>
    </xf>
    <xf numFmtId="0" fontId="83" fillId="0" borderId="0" xfId="0" applyFont="1" applyFill="1"/>
    <xf numFmtId="0" fontId="107" fillId="0" borderId="0" xfId="0" applyFont="1" applyBorder="1" applyAlignment="1">
      <alignment horizontal="left" vertical="center"/>
    </xf>
    <xf numFmtId="0" fontId="101" fillId="0" borderId="0" xfId="79" applyFont="1" applyBorder="1" applyAlignment="1" applyProtection="1">
      <alignment vertical="center" wrapText="1"/>
      <protection locked="0"/>
    </xf>
    <xf numFmtId="0" fontId="101" fillId="0" borderId="0" xfId="79" applyFont="1" applyBorder="1" applyAlignment="1">
      <alignment vertical="center" wrapText="1"/>
    </xf>
    <xf numFmtId="0" fontId="105" fillId="6" borderId="0" xfId="0" applyFont="1" applyFill="1" applyAlignment="1">
      <alignment horizontal="left" vertical="center" wrapText="1"/>
    </xf>
    <xf numFmtId="0" fontId="83" fillId="0" borderId="0" xfId="458" applyNumberFormat="1" applyFont="1" applyAlignment="1">
      <alignment vertical="center"/>
    </xf>
    <xf numFmtId="0" fontId="101" fillId="0" borderId="0" xfId="0" applyFont="1" applyFill="1" applyAlignment="1">
      <alignment horizontal="left" vertical="center" wrapText="1"/>
    </xf>
    <xf numFmtId="0" fontId="101" fillId="0" borderId="3" xfId="0" applyFont="1" applyBorder="1" applyAlignment="1">
      <alignment wrapText="1"/>
    </xf>
    <xf numFmtId="0" fontId="83" fillId="0" borderId="0" xfId="0" applyFont="1" applyBorder="1"/>
    <xf numFmtId="0" fontId="83" fillId="0" borderId="0" xfId="0" applyFont="1" applyFill="1" applyAlignment="1"/>
    <xf numFmtId="181" fontId="83" fillId="0" borderId="0" xfId="458" applyNumberFormat="1" applyFont="1"/>
    <xf numFmtId="177" fontId="105" fillId="3" borderId="0" xfId="0" applyNumberFormat="1" applyFont="1" applyFill="1" applyBorder="1" applyAlignment="1">
      <alignment vertical="center"/>
    </xf>
    <xf numFmtId="177" fontId="101" fillId="0" borderId="0" xfId="0" applyNumberFormat="1" applyFont="1" applyFill="1" applyBorder="1" applyAlignment="1">
      <alignment vertical="center"/>
    </xf>
    <xf numFmtId="175" fontId="105" fillId="6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wrapText="1"/>
    </xf>
    <xf numFmtId="0" fontId="108" fillId="0" borderId="0" xfId="0" applyFont="1" applyFill="1" applyAlignment="1">
      <alignment horizontal="right"/>
    </xf>
    <xf numFmtId="0" fontId="109" fillId="0" borderId="0" xfId="0" applyFont="1" applyFill="1"/>
    <xf numFmtId="0" fontId="110" fillId="0" borderId="0" xfId="0" applyFont="1" applyFill="1" applyBorder="1" applyAlignment="1">
      <alignment horizontal="center"/>
    </xf>
    <xf numFmtId="0" fontId="111" fillId="0" borderId="1" xfId="0" applyFont="1" applyFill="1" applyBorder="1" applyAlignment="1">
      <alignment vertical="center"/>
    </xf>
    <xf numFmtId="173" fontId="103" fillId="63" borderId="0" xfId="0" applyNumberFormat="1" applyFont="1" applyFill="1" applyBorder="1" applyAlignment="1">
      <alignment horizontal="left" vertical="center"/>
    </xf>
    <xf numFmtId="0" fontId="105" fillId="63" borderId="0" xfId="0" applyFont="1" applyFill="1" applyAlignment="1">
      <alignment vertical="center"/>
    </xf>
    <xf numFmtId="175" fontId="105" fillId="63" borderId="0" xfId="0" applyNumberFormat="1" applyFont="1" applyFill="1" applyBorder="1" applyAlignment="1">
      <alignment vertical="center"/>
    </xf>
    <xf numFmtId="0" fontId="112" fillId="0" borderId="0" xfId="0" applyFont="1" applyFill="1" applyBorder="1" applyAlignment="1">
      <alignment horizontal="left" vertical="center"/>
    </xf>
    <xf numFmtId="0" fontId="113" fillId="0" borderId="0" xfId="0" applyFont="1" applyFill="1" applyBorder="1" applyAlignment="1">
      <alignment horizontal="left" vertical="center"/>
    </xf>
    <xf numFmtId="2" fontId="112" fillId="0" borderId="0" xfId="0" applyNumberFormat="1" applyFont="1" applyFill="1" applyBorder="1" applyAlignment="1">
      <alignment horizontal="left" vertical="center"/>
    </xf>
    <xf numFmtId="0" fontId="101" fillId="0" borderId="0" xfId="79" applyFont="1" applyFill="1" applyBorder="1" applyAlignment="1" applyProtection="1">
      <alignment vertical="center" wrapText="1"/>
      <protection locked="0"/>
    </xf>
    <xf numFmtId="0" fontId="101" fillId="0" borderId="0" xfId="79" applyFont="1" applyFill="1" applyBorder="1" applyAlignment="1">
      <alignment vertical="center" wrapText="1"/>
    </xf>
    <xf numFmtId="173" fontId="103" fillId="6" borderId="0" xfId="0" applyNumberFormat="1" applyFont="1" applyFill="1" applyBorder="1" applyAlignment="1">
      <alignment horizontal="left" vertical="center"/>
    </xf>
    <xf numFmtId="173" fontId="111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Alignment="1">
      <alignment horizontal="left" vertical="center" wrapText="1"/>
    </xf>
    <xf numFmtId="173" fontId="111" fillId="6" borderId="0" xfId="0" applyNumberFormat="1" applyFont="1" applyFill="1" applyBorder="1" applyAlignment="1">
      <alignment horizontal="left" vertical="center"/>
    </xf>
    <xf numFmtId="0" fontId="82" fillId="6" borderId="0" xfId="0" applyFont="1" applyFill="1" applyAlignment="1">
      <alignment horizontal="left" vertical="center" wrapText="1"/>
    </xf>
    <xf numFmtId="175" fontId="82" fillId="6" borderId="0" xfId="0" applyNumberFormat="1" applyFont="1" applyFill="1" applyBorder="1" applyAlignment="1">
      <alignment vertical="center"/>
    </xf>
    <xf numFmtId="173" fontId="111" fillId="63" borderId="0" xfId="0" applyNumberFormat="1" applyFont="1" applyFill="1" applyBorder="1" applyAlignment="1">
      <alignment horizontal="left" vertical="center"/>
    </xf>
    <xf numFmtId="0" fontId="82" fillId="63" borderId="0" xfId="0" applyFont="1" applyFill="1" applyAlignment="1">
      <alignment vertical="center"/>
    </xf>
    <xf numFmtId="177" fontId="105" fillId="63" borderId="0" xfId="0" applyNumberFormat="1" applyFont="1" applyFill="1" applyBorder="1" applyAlignment="1">
      <alignment vertical="center"/>
    </xf>
    <xf numFmtId="177" fontId="104" fillId="0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vertical="center" wrapText="1"/>
    </xf>
    <xf numFmtId="181" fontId="101" fillId="0" borderId="0" xfId="458" applyNumberFormat="1" applyFont="1"/>
    <xf numFmtId="0" fontId="81" fillId="0" borderId="3" xfId="0" applyFont="1" applyBorder="1"/>
    <xf numFmtId="0" fontId="81" fillId="0" borderId="0" xfId="0" applyFont="1" applyFill="1" applyAlignment="1">
      <alignment wrapText="1"/>
    </xf>
    <xf numFmtId="0" fontId="125" fillId="0" borderId="0" xfId="0" applyFont="1" applyFill="1" applyAlignment="1">
      <alignment horizontal="right"/>
    </xf>
    <xf numFmtId="0" fontId="126" fillId="0" borderId="0" xfId="0" applyFont="1" applyFill="1"/>
    <xf numFmtId="0" fontId="127" fillId="0" borderId="0" xfId="0" applyFont="1" applyFill="1" applyBorder="1" applyAlignment="1">
      <alignment horizontal="center"/>
    </xf>
    <xf numFmtId="0" fontId="128" fillId="0" borderId="1" xfId="0" applyFont="1" applyFill="1" applyBorder="1" applyAlignment="1">
      <alignment vertical="center"/>
    </xf>
    <xf numFmtId="173" fontId="128" fillId="63" borderId="0" xfId="0" applyNumberFormat="1" applyFont="1" applyFill="1" applyBorder="1" applyAlignment="1">
      <alignment horizontal="left" vertical="center"/>
    </xf>
    <xf numFmtId="0" fontId="87" fillId="63" borderId="0" xfId="0" applyFont="1" applyFill="1" applyAlignment="1">
      <alignment vertical="center"/>
    </xf>
    <xf numFmtId="175" fontId="87" fillId="63" borderId="0" xfId="0" applyNumberFormat="1" applyFont="1" applyFill="1" applyBorder="1" applyAlignment="1">
      <alignment vertical="center"/>
    </xf>
    <xf numFmtId="0" fontId="129" fillId="0" borderId="0" xfId="0" applyFont="1" applyFill="1" applyBorder="1" applyAlignment="1">
      <alignment horizontal="left" vertical="center"/>
    </xf>
    <xf numFmtId="175" fontId="130" fillId="0" borderId="0" xfId="0" applyNumberFormat="1" applyFont="1" applyFill="1" applyBorder="1" applyAlignment="1">
      <alignment vertical="center"/>
    </xf>
    <xf numFmtId="0" fontId="131" fillId="0" borderId="0" xfId="0" applyFont="1" applyFill="1" applyBorder="1" applyAlignment="1">
      <alignment horizontal="left" vertical="center"/>
    </xf>
    <xf numFmtId="2" fontId="129" fillId="0" borderId="0" xfId="0" applyNumberFormat="1" applyFont="1" applyFill="1" applyBorder="1" applyAlignment="1">
      <alignment horizontal="left" vertical="center"/>
    </xf>
    <xf numFmtId="0" fontId="89" fillId="0" borderId="0" xfId="79" applyFont="1" applyFill="1" applyBorder="1" applyAlignment="1" applyProtection="1">
      <alignment vertical="center" wrapText="1"/>
      <protection locked="0"/>
    </xf>
    <xf numFmtId="0" fontId="89" fillId="0" borderId="0" xfId="79" applyFont="1" applyFill="1" applyBorder="1" applyAlignment="1">
      <alignment vertical="center" wrapText="1"/>
    </xf>
    <xf numFmtId="173" fontId="128" fillId="6" borderId="0" xfId="0" applyNumberFormat="1" applyFont="1" applyFill="1" applyBorder="1" applyAlignment="1">
      <alignment horizontal="left" vertical="center"/>
    </xf>
    <xf numFmtId="0" fontId="87" fillId="6" borderId="0" xfId="0" applyFont="1" applyFill="1" applyAlignment="1">
      <alignment horizontal="left" vertical="center" wrapText="1"/>
    </xf>
    <xf numFmtId="175" fontId="87" fillId="6" borderId="0" xfId="0" applyNumberFormat="1" applyFont="1" applyFill="1" applyBorder="1" applyAlignment="1">
      <alignment vertical="center"/>
    </xf>
    <xf numFmtId="173" fontId="128" fillId="0" borderId="0" xfId="0" applyNumberFormat="1" applyFont="1" applyFill="1" applyBorder="1" applyAlignment="1">
      <alignment horizontal="left" vertical="center"/>
    </xf>
    <xf numFmtId="0" fontId="81" fillId="0" borderId="0" xfId="0" applyFont="1" applyFill="1" applyAlignment="1">
      <alignment horizontal="left" vertical="center" wrapText="1"/>
    </xf>
    <xf numFmtId="0" fontId="81" fillId="0" borderId="3" xfId="0" applyFont="1" applyFill="1" applyBorder="1" applyAlignment="1"/>
    <xf numFmtId="0" fontId="81" fillId="0" borderId="3" xfId="0" applyFont="1" applyFill="1" applyBorder="1" applyAlignment="1">
      <alignment wrapText="1"/>
    </xf>
    <xf numFmtId="0" fontId="81" fillId="0" borderId="3" xfId="0" applyFont="1" applyFill="1" applyBorder="1"/>
    <xf numFmtId="177" fontId="87" fillId="63" borderId="0" xfId="0" applyNumberFormat="1" applyFont="1" applyFill="1" applyBorder="1" applyAlignment="1">
      <alignment vertical="center"/>
    </xf>
    <xf numFmtId="177" fontId="87" fillId="0" borderId="0" xfId="0" applyNumberFormat="1" applyFont="1" applyFill="1" applyBorder="1" applyAlignment="1">
      <alignment vertical="center"/>
    </xf>
    <xf numFmtId="0" fontId="81" fillId="0" borderId="0" xfId="0" applyFont="1" applyFill="1" applyAlignment="1">
      <alignment vertical="center" wrapText="1"/>
    </xf>
    <xf numFmtId="177" fontId="87" fillId="6" borderId="0" xfId="0" applyNumberFormat="1" applyFont="1" applyFill="1" applyBorder="1" applyAlignment="1">
      <alignment vertical="center"/>
    </xf>
    <xf numFmtId="0" fontId="81" fillId="6" borderId="0" xfId="0" applyFont="1" applyFill="1" applyAlignment="1">
      <alignment horizontal="left" vertical="center" wrapText="1"/>
    </xf>
    <xf numFmtId="0" fontId="104" fillId="0" borderId="0" xfId="0" applyFont="1" applyBorder="1" applyAlignment="1">
      <alignment horizontal="center"/>
    </xf>
    <xf numFmtId="0" fontId="127" fillId="0" borderId="0" xfId="0" applyFont="1" applyFill="1" applyBorder="1" applyAlignment="1">
      <alignment horizontal="center"/>
    </xf>
    <xf numFmtId="177" fontId="39" fillId="0" borderId="31" xfId="0" applyNumberFormat="1" applyFont="1" applyFill="1" applyBorder="1" applyAlignment="1">
      <alignment vertical="center"/>
    </xf>
    <xf numFmtId="0" fontId="86" fillId="0" borderId="0" xfId="0" applyFont="1" applyAlignment="1"/>
    <xf numFmtId="0" fontId="116" fillId="0" borderId="0" xfId="0" applyFont="1"/>
    <xf numFmtId="0" fontId="116" fillId="0" borderId="0" xfId="0" applyFont="1" applyAlignment="1"/>
    <xf numFmtId="0" fontId="116" fillId="0" borderId="0" xfId="0" applyFont="1" applyFill="1" applyBorder="1" applyAlignment="1"/>
    <xf numFmtId="0" fontId="86" fillId="0" borderId="0" xfId="0" applyFont="1" applyFill="1" applyBorder="1" applyAlignment="1"/>
    <xf numFmtId="0" fontId="116" fillId="0" borderId="0" xfId="0" applyFont="1" applyFill="1" applyBorder="1" applyAlignment="1">
      <alignment horizontal="left"/>
    </xf>
    <xf numFmtId="10" fontId="116" fillId="0" borderId="0" xfId="0" applyNumberFormat="1" applyFont="1" applyFill="1" applyBorder="1" applyAlignment="1">
      <alignment horizontal="left"/>
    </xf>
    <xf numFmtId="0" fontId="116" fillId="64" borderId="0" xfId="0" applyFont="1" applyFill="1"/>
    <xf numFmtId="0" fontId="104" fillId="0" borderId="0" xfId="0" applyFont="1" applyBorder="1" applyAlignment="1">
      <alignment horizontal="center"/>
    </xf>
    <xf numFmtId="0" fontId="127" fillId="0" borderId="0" xfId="0" applyFont="1" applyFill="1" applyBorder="1" applyAlignment="1">
      <alignment horizontal="center"/>
    </xf>
    <xf numFmtId="0" fontId="96" fillId="0" borderId="0" xfId="0" applyFont="1" applyBorder="1" applyAlignment="1">
      <alignment horizontal="center"/>
    </xf>
    <xf numFmtId="176" fontId="31" fillId="0" borderId="0" xfId="96" applyNumberFormat="1" applyFont="1"/>
    <xf numFmtId="175" fontId="50" fillId="0" borderId="0" xfId="0" applyNumberFormat="1" applyFont="1" applyFill="1"/>
    <xf numFmtId="0" fontId="95" fillId="0" borderId="0" xfId="0" applyFont="1" applyAlignment="1"/>
    <xf numFmtId="0" fontId="81" fillId="0" borderId="0" xfId="0" applyFont="1" applyFill="1" applyBorder="1" applyAlignment="1"/>
    <xf numFmtId="0" fontId="81" fillId="0" borderId="0" xfId="0" applyFont="1" applyFill="1" applyBorder="1" applyAlignment="1">
      <alignment wrapText="1"/>
    </xf>
    <xf numFmtId="0" fontId="81" fillId="0" borderId="0" xfId="0" applyFont="1" applyFill="1" applyBorder="1"/>
    <xf numFmtId="0" fontId="81" fillId="0" borderId="0" xfId="0" applyFont="1" applyBorder="1"/>
    <xf numFmtId="0" fontId="89" fillId="0" borderId="0" xfId="0" applyFont="1" applyFill="1" applyBorder="1" applyAlignment="1"/>
    <xf numFmtId="0" fontId="115" fillId="0" borderId="0" xfId="0" applyFont="1" applyFill="1" applyBorder="1" applyAlignment="1">
      <alignment wrapText="1"/>
    </xf>
    <xf numFmtId="181" fontId="115" fillId="0" borderId="0" xfId="458" applyNumberFormat="1" applyFont="1" applyFill="1" applyBorder="1"/>
    <xf numFmtId="43" fontId="83" fillId="0" borderId="0" xfId="96" applyFont="1" applyAlignment="1">
      <alignment vertical="center"/>
    </xf>
    <xf numFmtId="1" fontId="31" fillId="0" borderId="0" xfId="458" applyNumberFormat="1" applyFont="1" applyFill="1"/>
    <xf numFmtId="175" fontId="105" fillId="0" borderId="0" xfId="0" applyNumberFormat="1" applyFont="1" applyFill="1" applyBorder="1" applyAlignment="1">
      <alignment vertical="center"/>
    </xf>
    <xf numFmtId="177" fontId="88" fillId="6" borderId="0" xfId="0" applyNumberFormat="1" applyFont="1" applyFill="1" applyBorder="1" applyAlignment="1">
      <alignment vertical="center"/>
    </xf>
    <xf numFmtId="0" fontId="133" fillId="0" borderId="0" xfId="0" applyFont="1"/>
    <xf numFmtId="177" fontId="88" fillId="65" borderId="3" xfId="0" applyNumberFormat="1" applyFont="1" applyFill="1" applyBorder="1" applyAlignment="1">
      <alignment vertical="center"/>
    </xf>
    <xf numFmtId="43" fontId="31" fillId="0" borderId="0" xfId="96" applyFont="1"/>
    <xf numFmtId="0" fontId="134" fillId="63" borderId="0" xfId="100" applyFont="1" applyFill="1"/>
    <xf numFmtId="0" fontId="135" fillId="63" borderId="0" xfId="0" applyFont="1" applyFill="1"/>
    <xf numFmtId="0" fontId="136" fillId="63" borderId="0" xfId="100" applyFont="1" applyFill="1"/>
    <xf numFmtId="0" fontId="137" fillId="63" borderId="1" xfId="100" applyFont="1" applyFill="1" applyBorder="1" applyAlignment="1">
      <alignment horizontal="left"/>
    </xf>
    <xf numFmtId="0" fontId="135" fillId="63" borderId="1" xfId="0" applyFont="1" applyFill="1" applyBorder="1" applyAlignment="1">
      <alignment horizontal="right"/>
    </xf>
    <xf numFmtId="0" fontId="138" fillId="63" borderId="0" xfId="38" applyFont="1" applyFill="1"/>
    <xf numFmtId="43" fontId="138" fillId="63" borderId="0" xfId="237" applyFont="1" applyFill="1"/>
    <xf numFmtId="174" fontId="138" fillId="63" borderId="0" xfId="91" applyNumberFormat="1" applyFont="1" applyFill="1" applyBorder="1"/>
    <xf numFmtId="176" fontId="135" fillId="63" borderId="0" xfId="96" applyNumberFormat="1" applyFont="1" applyFill="1"/>
    <xf numFmtId="0" fontId="135" fillId="63" borderId="0" xfId="100" applyFont="1" applyFill="1" applyBorder="1"/>
    <xf numFmtId="176" fontId="135" fillId="63" borderId="0" xfId="96" applyNumberFormat="1" applyFont="1" applyFill="1" applyBorder="1"/>
    <xf numFmtId="0" fontId="138" fillId="63" borderId="0" xfId="100" applyFont="1" applyFill="1" applyBorder="1"/>
    <xf numFmtId="174" fontId="138" fillId="63" borderId="0" xfId="91" applyNumberFormat="1" applyFont="1" applyFill="1" applyBorder="1" applyAlignment="1">
      <alignment horizontal="left" wrapText="1"/>
    </xf>
    <xf numFmtId="0" fontId="138" fillId="63" borderId="1" xfId="100" applyFont="1" applyFill="1" applyBorder="1"/>
    <xf numFmtId="0" fontId="135" fillId="63" borderId="1" xfId="0" applyFont="1" applyFill="1" applyBorder="1"/>
    <xf numFmtId="178" fontId="135" fillId="63" borderId="4" xfId="0" applyNumberFormat="1" applyFont="1" applyFill="1" applyBorder="1"/>
    <xf numFmtId="178" fontId="135" fillId="63" borderId="0" xfId="0" applyNumberFormat="1" applyFont="1" applyFill="1" applyBorder="1"/>
    <xf numFmtId="0" fontId="138" fillId="63" borderId="3" xfId="100" applyFont="1" applyFill="1" applyBorder="1"/>
    <xf numFmtId="178" fontId="135" fillId="63" borderId="3" xfId="0" applyNumberFormat="1" applyFont="1" applyFill="1" applyBorder="1"/>
    <xf numFmtId="0" fontId="135" fillId="0" borderId="0" xfId="0" applyFont="1" applyFill="1" applyAlignment="1"/>
    <xf numFmtId="0" fontId="135" fillId="0" borderId="0" xfId="0" applyFont="1" applyFill="1"/>
    <xf numFmtId="0" fontId="135" fillId="0" borderId="0" xfId="0" applyFont="1"/>
    <xf numFmtId="0" fontId="104" fillId="0" borderId="0" xfId="0" applyFont="1" applyBorder="1" applyAlignment="1">
      <alignment horizontal="center"/>
    </xf>
    <xf numFmtId="0" fontId="127" fillId="0" borderId="0" xfId="0" applyFont="1" applyFill="1" applyBorder="1" applyAlignment="1">
      <alignment horizontal="center"/>
    </xf>
    <xf numFmtId="181" fontId="81" fillId="0" borderId="0" xfId="458" applyNumberFormat="1" applyFont="1" applyAlignment="1">
      <alignment vertical="center"/>
    </xf>
    <xf numFmtId="0" fontId="88" fillId="0" borderId="1" xfId="0" applyFont="1" applyBorder="1" applyAlignment="1">
      <alignment horizontal="center" vertical="center"/>
    </xf>
    <xf numFmtId="0" fontId="88" fillId="0" borderId="1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4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4" fontId="7" fillId="0" borderId="0" xfId="91" applyNumberFormat="1" applyFont="1" applyBorder="1"/>
    <xf numFmtId="174" fontId="6" fillId="0" borderId="0" xfId="91" applyNumberFormat="1" applyFont="1" applyBorder="1"/>
    <xf numFmtId="175" fontId="101" fillId="0" borderId="3" xfId="0" applyNumberFormat="1" applyFont="1" applyFill="1" applyBorder="1" applyAlignment="1">
      <alignment vertical="center"/>
    </xf>
    <xf numFmtId="0" fontId="88" fillId="6" borderId="0" xfId="0" applyFont="1" applyFill="1" applyBorder="1" applyAlignment="1">
      <alignment horizontal="left" vertical="center" wrapText="1"/>
    </xf>
    <xf numFmtId="0" fontId="89" fillId="0" borderId="0" xfId="0" applyFont="1" applyFill="1" applyBorder="1" applyAlignment="1">
      <alignment horizontal="left" vertical="center" wrapText="1"/>
    </xf>
    <xf numFmtId="0" fontId="89" fillId="6" borderId="0" xfId="0" applyFont="1" applyFill="1" applyBorder="1" applyAlignment="1">
      <alignment horizontal="left" vertical="center" wrapText="1"/>
    </xf>
    <xf numFmtId="0" fontId="89" fillId="0" borderId="0" xfId="0" applyFont="1" applyBorder="1" applyAlignment="1"/>
    <xf numFmtId="0" fontId="89" fillId="0" borderId="0" xfId="0" applyFont="1" applyBorder="1" applyAlignment="1">
      <alignment wrapText="1"/>
    </xf>
    <xf numFmtId="0" fontId="89" fillId="0" borderId="0" xfId="0" applyFont="1" applyBorder="1"/>
    <xf numFmtId="0" fontId="100" fillId="0" borderId="0" xfId="0" applyFont="1" applyBorder="1"/>
    <xf numFmtId="0" fontId="100" fillId="0" borderId="0" xfId="0" applyFont="1" applyFill="1" applyBorder="1"/>
    <xf numFmtId="174" fontId="89" fillId="0" borderId="3" xfId="0" applyNumberFormat="1" applyFont="1" applyBorder="1"/>
    <xf numFmtId="9" fontId="83" fillId="0" borderId="0" xfId="458" applyFont="1"/>
    <xf numFmtId="0" fontId="104" fillId="0" borderId="0" xfId="0" applyFont="1" applyBorder="1" applyAlignment="1">
      <alignment horizontal="center"/>
    </xf>
    <xf numFmtId="0" fontId="135" fillId="63" borderId="0" xfId="0" applyFont="1" applyFill="1" applyBorder="1"/>
    <xf numFmtId="176" fontId="135" fillId="63" borderId="3" xfId="96" applyNumberFormat="1" applyFont="1" applyFill="1" applyBorder="1"/>
    <xf numFmtId="176" fontId="140" fillId="6" borderId="0" xfId="96" applyNumberFormat="1" applyFont="1" applyFill="1"/>
    <xf numFmtId="0" fontId="31" fillId="0" borderId="0" xfId="0" applyFont="1" applyBorder="1"/>
    <xf numFmtId="176" fontId="31" fillId="0" borderId="3" xfId="96" applyNumberFormat="1" applyFont="1" applyBorder="1"/>
    <xf numFmtId="0" fontId="86" fillId="0" borderId="0" xfId="0" applyFont="1" applyAlignment="1">
      <alignment horizontal="center"/>
    </xf>
    <xf numFmtId="0" fontId="86" fillId="0" borderId="0" xfId="0" applyFont="1" applyAlignment="1">
      <alignment wrapText="1"/>
    </xf>
    <xf numFmtId="0" fontId="86" fillId="0" borderId="0" xfId="0" applyFont="1" applyAlignment="1"/>
    <xf numFmtId="0" fontId="93" fillId="0" borderId="32" xfId="0" applyFont="1" applyBorder="1" applyAlignment="1">
      <alignment vertical="top"/>
    </xf>
    <xf numFmtId="0" fontId="31" fillId="0" borderId="32" xfId="0" applyFont="1" applyBorder="1" applyAlignment="1"/>
    <xf numFmtId="0" fontId="91" fillId="0" borderId="0" xfId="0" applyFont="1" applyBorder="1" applyAlignment="1">
      <alignment horizontal="center"/>
    </xf>
    <xf numFmtId="0" fontId="96" fillId="0" borderId="0" xfId="0" applyFont="1" applyBorder="1" applyAlignment="1">
      <alignment horizontal="center"/>
    </xf>
    <xf numFmtId="0" fontId="104" fillId="0" borderId="0" xfId="0" applyFont="1" applyBorder="1" applyAlignment="1">
      <alignment horizontal="center"/>
    </xf>
    <xf numFmtId="0" fontId="110" fillId="0" borderId="3" xfId="0" applyFont="1" applyFill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0" fontId="127" fillId="0" borderId="0" xfId="0" applyFont="1" applyFill="1" applyBorder="1" applyAlignment="1">
      <alignment horizontal="center"/>
    </xf>
    <xf numFmtId="0" fontId="95" fillId="0" borderId="0" xfId="0" applyFont="1" applyBorder="1" applyAlignment="1">
      <alignment vertical="center"/>
    </xf>
    <xf numFmtId="0" fontId="89" fillId="0" borderId="0" xfId="0" applyFont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vertical="center"/>
    </xf>
    <xf numFmtId="0" fontId="81" fillId="0" borderId="0" xfId="0" applyFont="1" applyBorder="1" applyAlignment="1">
      <alignment vertical="center"/>
    </xf>
    <xf numFmtId="0" fontId="99" fillId="0" borderId="0" xfId="0" applyFont="1" applyBorder="1" applyAlignment="1">
      <alignment vertical="top"/>
    </xf>
    <xf numFmtId="0" fontId="81" fillId="0" borderId="0" xfId="0" applyFont="1" applyBorder="1" applyAlignment="1"/>
    <xf numFmtId="177" fontId="81" fillId="0" borderId="0" xfId="0" applyNumberFormat="1" applyFont="1" applyBorder="1" applyAlignment="1">
      <alignment vertical="center"/>
    </xf>
  </cellXfs>
  <cellStyles count="670"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10" xfId="104"/>
    <cellStyle name=" Writer Import]_x000d__x000a_Display Dialog=No_x000d__x000a__x000d__x000a_[Horizontal Arrange]_x000d__x000a_Dimensions Interlocking=Yes_x000d__x000a_Sum Hierarchy=Yes_x000d__x000a_Generate 11" xfId="105"/>
    <cellStyle name=" Writer Import]_x000d__x000a_Display Dialog=No_x000d__x000a__x000d__x000a_[Horizontal Arrange]_x000d__x000a_Dimensions Interlocking=Yes_x000d__x000a_Sum Hierarchy=Yes_x000d__x000a_Generate 12" xfId="106"/>
    <cellStyle name=" Writer Import]_x000d__x000a_Display Dialog=No_x000d__x000a__x000d__x000a_[Horizontal Arrange]_x000d__x000a_Dimensions Interlocking=Yes_x000d__x000a_Sum Hierarchy=Yes_x000d__x000a_Generate 13" xfId="107"/>
    <cellStyle name=" Writer Import]_x000d__x000a_Display Dialog=No_x000d__x000a__x000d__x000a_[Horizontal Arrange]_x000d__x000a_Dimensions Interlocking=Yes_x000d__x000a_Sum Hierarchy=Yes_x000d__x000a_Generate 14" xfId="108"/>
    <cellStyle name=" Writer Import]_x000d__x000a_Display Dialog=No_x000d__x000a__x000d__x000a_[Horizontal Arrange]_x000d__x000a_Dimensions Interlocking=Yes_x000d__x000a_Sum Hierarchy=Yes_x000d__x000a_Generate 15" xfId="109"/>
    <cellStyle name=" Writer Import]_x000d__x000a_Display Dialog=No_x000d__x000a__x000d__x000a_[Horizontal Arrange]_x000d__x000a_Dimensions Interlocking=Yes_x000d__x000a_Sum Hierarchy=Yes_x000d__x000a_Generate 16" xfId="110"/>
    <cellStyle name=" Writer Import]_x000d__x000a_Display Dialog=No_x000d__x000a__x000d__x000a_[Horizontal Arrange]_x000d__x000a_Dimensions Interlocking=Yes_x000d__x000a_Sum Hierarchy=Yes_x000d__x000a_Generate 17" xfId="111"/>
    <cellStyle name=" Writer Import]_x000d__x000a_Display Dialog=No_x000d__x000a__x000d__x000a_[Horizontal Arrange]_x000d__x000a_Dimensions Interlocking=Yes_x000d__x000a_Sum Hierarchy=Yes_x000d__x000a_Generate 18" xfId="112"/>
    <cellStyle name=" Writer Import]_x000d__x000a_Display Dialog=No_x000d__x000a__x000d__x000a_[Horizontal Arrange]_x000d__x000a_Dimensions Interlocking=Yes_x000d__x000a_Sum Hierarchy=Yes_x000d__x000a_Generate 19" xfId="113"/>
    <cellStyle name=" Writer Import]_x000d__x000a_Display Dialog=No_x000d__x000a__x000d__x000a_[Horizontal Arrange]_x000d__x000a_Dimensions Interlocking=Yes_x000d__x000a_Sum Hierarchy=Yes_x000d__x000a_Generate 2" xfId="114"/>
    <cellStyle name=" Writer Import]_x000d__x000a_Display Dialog=No_x000d__x000a__x000d__x000a_[Horizontal Arrange]_x000d__x000a_Dimensions Interlocking=Yes_x000d__x000a_Sum Hierarchy=Yes_x000d__x000a_Generate 20" xfId="115"/>
    <cellStyle name=" Writer Import]_x000d__x000a_Display Dialog=No_x000d__x000a__x000d__x000a_[Horizontal Arrange]_x000d__x000a_Dimensions Interlocking=Yes_x000d__x000a_Sum Hierarchy=Yes_x000d__x000a_Generate 21" xfId="116"/>
    <cellStyle name=" Writer Import]_x000d__x000a_Display Dialog=No_x000d__x000a__x000d__x000a_[Horizontal Arrange]_x000d__x000a_Dimensions Interlocking=Yes_x000d__x000a_Sum Hierarchy=Yes_x000d__x000a_Generate 22" xfId="117"/>
    <cellStyle name=" Writer Import]_x000d__x000a_Display Dialog=No_x000d__x000a__x000d__x000a_[Horizontal Arrange]_x000d__x000a_Dimensions Interlocking=Yes_x000d__x000a_Sum Hierarchy=Yes_x000d__x000a_Generate 23" xfId="118"/>
    <cellStyle name=" Writer Import]_x000d__x000a_Display Dialog=No_x000d__x000a__x000d__x000a_[Horizontal Arrange]_x000d__x000a_Dimensions Interlocking=Yes_x000d__x000a_Sum Hierarchy=Yes_x000d__x000a_Generate 24" xfId="119"/>
    <cellStyle name=" Writer Import]_x000d__x000a_Display Dialog=No_x000d__x000a__x000d__x000a_[Horizontal Arrange]_x000d__x000a_Dimensions Interlocking=Yes_x000d__x000a_Sum Hierarchy=Yes_x000d__x000a_Generate 25" xfId="120"/>
    <cellStyle name=" Writer Import]_x000d__x000a_Display Dialog=No_x000d__x000a__x000d__x000a_[Horizontal Arrange]_x000d__x000a_Dimensions Interlocking=Yes_x000d__x000a_Sum Hierarchy=Yes_x000d__x000a_Generate 26" xfId="121"/>
    <cellStyle name=" Writer Import]_x000d__x000a_Display Dialog=No_x000d__x000a__x000d__x000a_[Horizontal Arrange]_x000d__x000a_Dimensions Interlocking=Yes_x000d__x000a_Sum Hierarchy=Yes_x000d__x000a_Generate 27" xfId="122"/>
    <cellStyle name=" Writer Import]_x000d__x000a_Display Dialog=No_x000d__x000a__x000d__x000a_[Horizontal Arrange]_x000d__x000a_Dimensions Interlocking=Yes_x000d__x000a_Sum Hierarchy=Yes_x000d__x000a_Generate 28" xfId="123"/>
    <cellStyle name=" Writer Import]_x000d__x000a_Display Dialog=No_x000d__x000a__x000d__x000a_[Horizontal Arrange]_x000d__x000a_Dimensions Interlocking=Yes_x000d__x000a_Sum Hierarchy=Yes_x000d__x000a_Generate 29" xfId="124"/>
    <cellStyle name=" Writer Import]_x000d__x000a_Display Dialog=No_x000d__x000a__x000d__x000a_[Horizontal Arrange]_x000d__x000a_Dimensions Interlocking=Yes_x000d__x000a_Sum Hierarchy=Yes_x000d__x000a_Generate 3" xfId="125"/>
    <cellStyle name=" Writer Import]_x000d__x000a_Display Dialog=No_x000d__x000a__x000d__x000a_[Horizontal Arrange]_x000d__x000a_Dimensions Interlocking=Yes_x000d__x000a_Sum Hierarchy=Yes_x000d__x000a_Generate 30" xfId="126"/>
    <cellStyle name=" Writer Import]_x000d__x000a_Display Dialog=No_x000d__x000a__x000d__x000a_[Horizontal Arrange]_x000d__x000a_Dimensions Interlocking=Yes_x000d__x000a_Sum Hierarchy=Yes_x000d__x000a_Generate 31" xfId="127"/>
    <cellStyle name=" Writer Import]_x000d__x000a_Display Dialog=No_x000d__x000a__x000d__x000a_[Horizontal Arrange]_x000d__x000a_Dimensions Interlocking=Yes_x000d__x000a_Sum Hierarchy=Yes_x000d__x000a_Generate 32" xfId="128"/>
    <cellStyle name=" Writer Import]_x000d__x000a_Display Dialog=No_x000d__x000a__x000d__x000a_[Horizontal Arrange]_x000d__x000a_Dimensions Interlocking=Yes_x000d__x000a_Sum Hierarchy=Yes_x000d__x000a_Generate 33" xfId="129"/>
    <cellStyle name=" Writer Import]_x000d__x000a_Display Dialog=No_x000d__x000a__x000d__x000a_[Horizontal Arrange]_x000d__x000a_Dimensions Interlocking=Yes_x000d__x000a_Sum Hierarchy=Yes_x000d__x000a_Generate 34" xfId="130"/>
    <cellStyle name=" Writer Import]_x000d__x000a_Display Dialog=No_x000d__x000a__x000d__x000a_[Horizontal Arrange]_x000d__x000a_Dimensions Interlocking=Yes_x000d__x000a_Sum Hierarchy=Yes_x000d__x000a_Generate 4" xfId="131"/>
    <cellStyle name=" Writer Import]_x000d__x000a_Display Dialog=No_x000d__x000a__x000d__x000a_[Horizontal Arrange]_x000d__x000a_Dimensions Interlocking=Yes_x000d__x000a_Sum Hierarchy=Yes_x000d__x000a_Generate 5" xfId="132"/>
    <cellStyle name=" Writer Import]_x000d__x000a_Display Dialog=No_x000d__x000a__x000d__x000a_[Horizontal Arrange]_x000d__x000a_Dimensions Interlocking=Yes_x000d__x000a_Sum Hierarchy=Yes_x000d__x000a_Generate 6" xfId="133"/>
    <cellStyle name=" Writer Import]_x000d__x000a_Display Dialog=No_x000d__x000a__x000d__x000a_[Horizontal Arrange]_x000d__x000a_Dimensions Interlocking=Yes_x000d__x000a_Sum Hierarchy=Yes_x000d__x000a_Generate 7" xfId="134"/>
    <cellStyle name=" Writer Import]_x000d__x000a_Display Dialog=No_x000d__x000a__x000d__x000a_[Horizontal Arrange]_x000d__x000a_Dimensions Interlocking=Yes_x000d__x000a_Sum Hierarchy=Yes_x000d__x000a_Generate 8" xfId="135"/>
    <cellStyle name=" Writer Import]_x000d__x000a_Display Dialog=No_x000d__x000a__x000d__x000a_[Horizontal Arrange]_x000d__x000a_Dimensions Interlocking=Yes_x000d__x000a_Sum Hierarchy=Yes_x000d__x000a_Generate 9" xfId="136"/>
    <cellStyle name="20% - Accent1" xfId="476" builtinId="30" customBuiltin="1"/>
    <cellStyle name="20% - Accent1 2" xfId="137"/>
    <cellStyle name="20% - Accent1 2 2" xfId="138"/>
    <cellStyle name="20% - Accent1 3" xfId="139"/>
    <cellStyle name="20% - Accent1 3 2" xfId="604"/>
    <cellStyle name="20% - Accent1 4" xfId="140"/>
    <cellStyle name="20% - Accent2" xfId="480" builtinId="34" customBuiltin="1"/>
    <cellStyle name="20% - Accent2 2" xfId="141"/>
    <cellStyle name="20% - Accent2 2 2" xfId="142"/>
    <cellStyle name="20% - Accent2 3" xfId="143"/>
    <cellStyle name="20% - Accent2 3 2" xfId="605"/>
    <cellStyle name="20% - Accent2 4" xfId="144"/>
    <cellStyle name="20% - Accent3" xfId="484" builtinId="38" customBuiltin="1"/>
    <cellStyle name="20% - Accent3 2" xfId="145"/>
    <cellStyle name="20% - Accent3 2 2" xfId="146"/>
    <cellStyle name="20% - Accent3 3" xfId="147"/>
    <cellStyle name="20% - Accent3 3 2" xfId="606"/>
    <cellStyle name="20% - Accent3 4" xfId="148"/>
    <cellStyle name="20% - Accent4" xfId="488" builtinId="42" customBuiltin="1"/>
    <cellStyle name="20% - Accent4 2" xfId="149"/>
    <cellStyle name="20% - Accent4 2 2" xfId="150"/>
    <cellStyle name="20% - Accent4 3" xfId="151"/>
    <cellStyle name="20% - Accent4 3 2" xfId="607"/>
    <cellStyle name="20% - Accent4 4" xfId="152"/>
    <cellStyle name="20% - Accent5" xfId="492" builtinId="46" customBuiltin="1"/>
    <cellStyle name="20% - Accent5 2" xfId="153"/>
    <cellStyle name="20% - Accent5 2 2" xfId="154"/>
    <cellStyle name="20% - Accent5 3" xfId="155"/>
    <cellStyle name="20% - Accent5 3 2" xfId="608"/>
    <cellStyle name="20% - Accent5 4" xfId="156"/>
    <cellStyle name="20% - Accent6" xfId="496" builtinId="50" customBuiltin="1"/>
    <cellStyle name="20% - Accent6 2" xfId="157"/>
    <cellStyle name="20% - Accent6 2 2" xfId="158"/>
    <cellStyle name="20% - Accent6 3" xfId="159"/>
    <cellStyle name="20% - Accent6 3 2" xfId="609"/>
    <cellStyle name="20% - Accent6 4" xfId="160"/>
    <cellStyle name="40% - Accent1" xfId="477" builtinId="31" customBuiltin="1"/>
    <cellStyle name="40% - Accent1 2" xfId="161"/>
    <cellStyle name="40% - Accent1 2 2" xfId="162"/>
    <cellStyle name="40% - Accent1 3" xfId="163"/>
    <cellStyle name="40% - Accent1 3 2" xfId="610"/>
    <cellStyle name="40% - Accent1 4" xfId="164"/>
    <cellStyle name="40% - Accent2" xfId="481" builtinId="35" customBuiltin="1"/>
    <cellStyle name="40% - Accent2 2" xfId="165"/>
    <cellStyle name="40% - Accent2 2 2" xfId="166"/>
    <cellStyle name="40% - Accent2 3" xfId="167"/>
    <cellStyle name="40% - Accent2 3 2" xfId="611"/>
    <cellStyle name="40% - Accent2 4" xfId="168"/>
    <cellStyle name="40% - Accent3" xfId="485" builtinId="39" customBuiltin="1"/>
    <cellStyle name="40% - Accent3 2" xfId="169"/>
    <cellStyle name="40% - Accent3 2 2" xfId="170"/>
    <cellStyle name="40% - Accent3 3" xfId="171"/>
    <cellStyle name="40% - Accent3 3 2" xfId="612"/>
    <cellStyle name="40% - Accent3 4" xfId="172"/>
    <cellStyle name="40% - Accent4" xfId="489" builtinId="43" customBuiltin="1"/>
    <cellStyle name="40% - Accent4 2" xfId="173"/>
    <cellStyle name="40% - Accent4 2 2" xfId="174"/>
    <cellStyle name="40% - Accent4 3" xfId="175"/>
    <cellStyle name="40% - Accent4 3 2" xfId="613"/>
    <cellStyle name="40% - Accent4 4" xfId="176"/>
    <cellStyle name="40% - Accent5" xfId="493" builtinId="47" customBuiltin="1"/>
    <cellStyle name="40% - Accent5 2" xfId="177"/>
    <cellStyle name="40% - Accent5 2 2" xfId="178"/>
    <cellStyle name="40% - Accent5 3" xfId="179"/>
    <cellStyle name="40% - Accent5 3 2" xfId="614"/>
    <cellStyle name="40% - Accent5 4" xfId="180"/>
    <cellStyle name="40% - Accent6" xfId="497" builtinId="51" customBuiltin="1"/>
    <cellStyle name="40% - Accent6 2" xfId="181"/>
    <cellStyle name="40% - Accent6 2 2" xfId="182"/>
    <cellStyle name="40% - Accent6 3" xfId="183"/>
    <cellStyle name="40% - Accent6 3 2" xfId="615"/>
    <cellStyle name="40% - Accent6 4" xfId="184"/>
    <cellStyle name="60% - Accent1" xfId="478" builtinId="32" customBuiltin="1"/>
    <cellStyle name="60% - Accent1 2" xfId="185"/>
    <cellStyle name="60% - Accent1 3" xfId="186"/>
    <cellStyle name="60% - Accent1 4" xfId="187"/>
    <cellStyle name="60% - Accent2" xfId="482" builtinId="36" customBuiltin="1"/>
    <cellStyle name="60% - Accent2 2" xfId="188"/>
    <cellStyle name="60% - Accent2 3" xfId="189"/>
    <cellStyle name="60% - Accent2 4" xfId="190"/>
    <cellStyle name="60% - Accent3" xfId="486" builtinId="40" customBuiltin="1"/>
    <cellStyle name="60% - Accent3 2" xfId="191"/>
    <cellStyle name="60% - Accent3 3" xfId="192"/>
    <cellStyle name="60% - Accent3 4" xfId="193"/>
    <cellStyle name="60% - Accent4" xfId="490" builtinId="44" customBuiltin="1"/>
    <cellStyle name="60% - Accent4 2" xfId="194"/>
    <cellStyle name="60% - Accent4 3" xfId="195"/>
    <cellStyle name="60% - Accent4 4" xfId="196"/>
    <cellStyle name="60% - Accent5" xfId="494" builtinId="48" customBuiltin="1"/>
    <cellStyle name="60% - Accent5 2" xfId="197"/>
    <cellStyle name="60% - Accent5 3" xfId="198"/>
    <cellStyle name="60% - Accent5 4" xfId="199"/>
    <cellStyle name="60% - Accent6" xfId="498" builtinId="52" customBuiltin="1"/>
    <cellStyle name="60% - Accent6 2" xfId="200"/>
    <cellStyle name="60% - Accent6 3" xfId="201"/>
    <cellStyle name="60% - Accent6 4" xfId="202"/>
    <cellStyle name="Accent1" xfId="475" builtinId="29" customBuiltin="1"/>
    <cellStyle name="Accent1 2" xfId="203"/>
    <cellStyle name="Accent1 3" xfId="204"/>
    <cellStyle name="Accent1 4" xfId="205"/>
    <cellStyle name="Accent2" xfId="479" builtinId="33" customBuiltin="1"/>
    <cellStyle name="Accent2 2" xfId="206"/>
    <cellStyle name="Accent2 3" xfId="207"/>
    <cellStyle name="Accent2 4" xfId="208"/>
    <cellStyle name="Accent3" xfId="483" builtinId="37" customBuiltin="1"/>
    <cellStyle name="Accent3 2" xfId="209"/>
    <cellStyle name="Accent3 3" xfId="210"/>
    <cellStyle name="Accent3 4" xfId="211"/>
    <cellStyle name="Accent4" xfId="487" builtinId="41" customBuiltin="1"/>
    <cellStyle name="Accent4 2" xfId="212"/>
    <cellStyle name="Accent4 3" xfId="213"/>
    <cellStyle name="Accent4 4" xfId="214"/>
    <cellStyle name="Accent5" xfId="491" builtinId="45" customBuiltin="1"/>
    <cellStyle name="Accent5 2" xfId="215"/>
    <cellStyle name="Accent5 3" xfId="216"/>
    <cellStyle name="Accent5 4" xfId="217"/>
    <cellStyle name="Accent6" xfId="495" builtinId="49" customBuiltin="1"/>
    <cellStyle name="Accent6 2" xfId="218"/>
    <cellStyle name="Accent6 3" xfId="219"/>
    <cellStyle name="Accent6 4" xfId="220"/>
    <cellStyle name="AutoFormat Options" xfId="5"/>
    <cellStyle name="Bad" xfId="465" builtinId="27" customBuiltin="1"/>
    <cellStyle name="Bad 2" xfId="221"/>
    <cellStyle name="Bad 3" xfId="222"/>
    <cellStyle name="Bad 4" xfId="223"/>
    <cellStyle name="Ç¥ÁØ_¿ù°£¿ä¾àº¸°í" xfId="6"/>
    <cellStyle name="Calculation" xfId="469" builtinId="22" customBuiltin="1"/>
    <cellStyle name="Calculation 2" xfId="224"/>
    <cellStyle name="Calculation 3" xfId="225"/>
    <cellStyle name="Calculation 4" xfId="226"/>
    <cellStyle name="Check Cell" xfId="471" builtinId="23" customBuiltin="1"/>
    <cellStyle name="Check Cell 2" xfId="227"/>
    <cellStyle name="Check Cell 3" xfId="228"/>
    <cellStyle name="Check Cell 4" xfId="229"/>
    <cellStyle name="Comma" xfId="96" builtinId="3"/>
    <cellStyle name="Comma 10" xfId="500"/>
    <cellStyle name="Comma 10 2" xfId="616"/>
    <cellStyle name="Comma 11" xfId="501"/>
    <cellStyle name="Comma 11 2" xfId="617"/>
    <cellStyle name="Comma 12" xfId="80"/>
    <cellStyle name="Comma 12 2" xfId="502"/>
    <cellStyle name="Comma 12 2 2" xfId="618"/>
    <cellStyle name="Comma 13" xfId="230"/>
    <cellStyle name="Comma 13 2" xfId="231"/>
    <cellStyle name="Comma 13 2 2" xfId="619"/>
    <cellStyle name="Comma 13 3" xfId="503"/>
    <cellStyle name="Comma 14" xfId="232"/>
    <cellStyle name="Comma 14 2" xfId="233"/>
    <cellStyle name="Comma 15" xfId="234"/>
    <cellStyle name="Comma 15 2" xfId="620"/>
    <cellStyle name="Comma 16" xfId="504"/>
    <cellStyle name="Comma 16 2" xfId="621"/>
    <cellStyle name="Comma 18" xfId="235"/>
    <cellStyle name="Comma 18 2" xfId="622"/>
    <cellStyle name="Comma 18 3" xfId="505"/>
    <cellStyle name="Comma 19" xfId="236"/>
    <cellStyle name="Comma 19 2" xfId="623"/>
    <cellStyle name="Comma 19 3" xfId="506"/>
    <cellStyle name="Comma 2" xfId="7"/>
    <cellStyle name="Comma 2 10" xfId="508"/>
    <cellStyle name="Comma 2 11" xfId="509"/>
    <cellStyle name="Comma 2 12" xfId="510"/>
    <cellStyle name="Comma 2 13" xfId="511"/>
    <cellStyle name="Comma 2 14" xfId="512"/>
    <cellStyle name="Comma 2 15" xfId="513"/>
    <cellStyle name="Comma 2 16" xfId="514"/>
    <cellStyle name="Comma 2 17" xfId="515"/>
    <cellStyle name="Comma 2 18" xfId="516"/>
    <cellStyle name="Comma 2 19" xfId="517"/>
    <cellStyle name="Comma 2 2" xfId="87"/>
    <cellStyle name="Comma 2 2 2" xfId="101"/>
    <cellStyle name="Comma 2 2 2 2" xfId="518"/>
    <cellStyle name="Comma 2 2 3" xfId="237"/>
    <cellStyle name="Comma 2 2 3 2" xfId="238"/>
    <cellStyle name="Comma 2 2 4" xfId="239"/>
    <cellStyle name="Comma 2 2 5" xfId="240"/>
    <cellStyle name="Comma 2 2 5 2" xfId="241"/>
    <cellStyle name="Comma 2 20" xfId="519"/>
    <cellStyle name="Comma 2 21" xfId="520"/>
    <cellStyle name="Comma 2 22" xfId="521"/>
    <cellStyle name="Comma 2 23" xfId="522"/>
    <cellStyle name="Comma 2 24" xfId="523"/>
    <cellStyle name="Comma 2 25" xfId="524"/>
    <cellStyle name="Comma 2 26" xfId="525"/>
    <cellStyle name="Comma 2 27" xfId="526"/>
    <cellStyle name="Comma 2 28" xfId="624"/>
    <cellStyle name="Comma 2 29" xfId="507"/>
    <cellStyle name="Comma 2 3" xfId="88"/>
    <cellStyle name="Comma 2 3 2" xfId="242"/>
    <cellStyle name="Comma 2 3 3" xfId="527"/>
    <cellStyle name="Comma 2 4" xfId="93"/>
    <cellStyle name="Comma 2 4 2" xfId="529"/>
    <cellStyle name="Comma 2 4 3" xfId="625"/>
    <cellStyle name="Comma 2 4 4" xfId="528"/>
    <cellStyle name="Comma 2 5" xfId="95"/>
    <cellStyle name="Comma 2 5 2" xfId="530"/>
    <cellStyle name="Comma 2 6" xfId="102"/>
    <cellStyle name="Comma 2 6 2" xfId="531"/>
    <cellStyle name="Comma 2 7" xfId="103"/>
    <cellStyle name="Comma 2 7 2" xfId="532"/>
    <cellStyle name="Comma 2 8" xfId="533"/>
    <cellStyle name="Comma 2 9" xfId="534"/>
    <cellStyle name="Comma 20" xfId="243"/>
    <cellStyle name="Comma 20 2" xfId="626"/>
    <cellStyle name="Comma 21" xfId="535"/>
    <cellStyle name="Comma 21 2" xfId="627"/>
    <cellStyle name="Comma 22" xfId="536"/>
    <cellStyle name="Comma 22 2" xfId="628"/>
    <cellStyle name="Comma 23" xfId="537"/>
    <cellStyle name="Comma 23 2" xfId="629"/>
    <cellStyle name="Comma 24" xfId="538"/>
    <cellStyle name="Comma 24 2" xfId="630"/>
    <cellStyle name="Comma 25" xfId="539"/>
    <cellStyle name="Comma 25 2" xfId="631"/>
    <cellStyle name="Comma 3" xfId="8"/>
    <cellStyle name="Comma 3 2" xfId="36"/>
    <cellStyle name="Comma 3 2 2" xfId="244"/>
    <cellStyle name="Comma 3 2 3" xfId="454"/>
    <cellStyle name="Comma 3 3" xfId="245"/>
    <cellStyle name="Comma 3 3 2" xfId="632"/>
    <cellStyle name="Comma 3 4" xfId="246"/>
    <cellStyle name="Comma 3 4 2" xfId="601"/>
    <cellStyle name="Comma 3 5" xfId="540"/>
    <cellStyle name="Comma 4" xfId="9"/>
    <cellStyle name="Comma 4 2" xfId="247"/>
    <cellStyle name="Comma 4 2 2" xfId="248"/>
    <cellStyle name="Comma 4 3" xfId="249"/>
    <cellStyle name="Comma 4 3 2" xfId="542"/>
    <cellStyle name="Comma 4 4" xfId="250"/>
    <cellStyle name="Comma 4 4 2" xfId="633"/>
    <cellStyle name="Comma 4 5" xfId="251"/>
    <cellStyle name="Comma 4 6" xfId="541"/>
    <cellStyle name="Comma 5" xfId="35"/>
    <cellStyle name="Comma 5 2" xfId="252"/>
    <cellStyle name="Comma 5 2 2" xfId="253"/>
    <cellStyle name="Comma 5 2 2 2" xfId="635"/>
    <cellStyle name="Comma 5 2 3" xfId="543"/>
    <cellStyle name="Comma 5 3" xfId="254"/>
    <cellStyle name="Comma 5 3 2" xfId="636"/>
    <cellStyle name="Comma 5 3 3" xfId="544"/>
    <cellStyle name="Comma 5 4" xfId="255"/>
    <cellStyle name="Comma 5 4 2" xfId="634"/>
    <cellStyle name="Comma 6" xfId="91"/>
    <cellStyle name="Comma 6 2" xfId="256"/>
    <cellStyle name="Comma 6 2 2" xfId="546"/>
    <cellStyle name="Comma 6 3" xfId="257"/>
    <cellStyle name="Comma 6 3 2" xfId="638"/>
    <cellStyle name="Comma 6 3 3" xfId="547"/>
    <cellStyle name="Comma 6 4" xfId="637"/>
    <cellStyle name="Comma 6 5" xfId="603"/>
    <cellStyle name="Comma 6 6" xfId="545"/>
    <cellStyle name="Comma 7" xfId="97"/>
    <cellStyle name="Comma 7 2" xfId="258"/>
    <cellStyle name="Comma 7 2 2" xfId="639"/>
    <cellStyle name="Comma 7 2 3" xfId="548"/>
    <cellStyle name="Comma 8" xfId="259"/>
    <cellStyle name="Comma 8 2" xfId="640"/>
    <cellStyle name="Comma 8 3" xfId="549"/>
    <cellStyle name="Comma 9" xfId="260"/>
    <cellStyle name="Comma 9 2" xfId="641"/>
    <cellStyle name="Comma 9 3" xfId="550"/>
    <cellStyle name="Comma0" xfId="10"/>
    <cellStyle name="Currency 2" xfId="37"/>
    <cellStyle name="Currency0" xfId="11"/>
    <cellStyle name="Date" xfId="12"/>
    <cellStyle name="Euro" xfId="13"/>
    <cellStyle name="Explanatory Text" xfId="473" builtinId="53" customBuiltin="1"/>
    <cellStyle name="Explanatory Text 2" xfId="261"/>
    <cellStyle name="Explanatory Text 3" xfId="262"/>
    <cellStyle name="Explanatory Text 4" xfId="263"/>
    <cellStyle name="Fixed" xfId="14"/>
    <cellStyle name="Good" xfId="464" builtinId="26" customBuiltin="1"/>
    <cellStyle name="Good 2" xfId="264"/>
    <cellStyle name="Good 3" xfId="265"/>
    <cellStyle name="Good 4" xfId="266"/>
    <cellStyle name="Grey" xfId="15"/>
    <cellStyle name="Header1" xfId="16"/>
    <cellStyle name="Header2" xfId="17"/>
    <cellStyle name="Heading 1" xfId="460" builtinId="16" customBuiltin="1"/>
    <cellStyle name="Heading 1 10" xfId="267"/>
    <cellStyle name="Heading 1 11" xfId="268"/>
    <cellStyle name="Heading 1 12" xfId="269"/>
    <cellStyle name="Heading 1 13" xfId="270"/>
    <cellStyle name="Heading 1 14" xfId="271"/>
    <cellStyle name="Heading 1 15" xfId="272"/>
    <cellStyle name="Heading 1 16" xfId="273"/>
    <cellStyle name="Heading 1 17" xfId="274"/>
    <cellStyle name="Heading 1 18" xfId="275"/>
    <cellStyle name="Heading 1 19" xfId="276"/>
    <cellStyle name="Heading 1 2" xfId="277"/>
    <cellStyle name="Heading 1 2 2" xfId="278"/>
    <cellStyle name="Heading 1 20" xfId="279"/>
    <cellStyle name="Heading 1 21" xfId="280"/>
    <cellStyle name="Heading 1 22" xfId="281"/>
    <cellStyle name="Heading 1 23" xfId="282"/>
    <cellStyle name="Heading 1 24" xfId="283"/>
    <cellStyle name="Heading 1 25" xfId="284"/>
    <cellStyle name="Heading 1 26" xfId="285"/>
    <cellStyle name="Heading 1 27" xfId="286"/>
    <cellStyle name="Heading 1 28" xfId="287"/>
    <cellStyle name="Heading 1 29" xfId="288"/>
    <cellStyle name="Heading 1 3" xfId="289"/>
    <cellStyle name="Heading 1 3 2" xfId="290"/>
    <cellStyle name="Heading 1 30" xfId="291"/>
    <cellStyle name="Heading 1 31" xfId="292"/>
    <cellStyle name="Heading 1 32" xfId="293"/>
    <cellStyle name="Heading 1 33" xfId="294"/>
    <cellStyle name="Heading 1 34" xfId="295"/>
    <cellStyle name="Heading 1 4" xfId="296"/>
    <cellStyle name="Heading 1 5" xfId="297"/>
    <cellStyle name="Heading 1 6" xfId="298"/>
    <cellStyle name="Heading 1 7" xfId="299"/>
    <cellStyle name="Heading 1 8" xfId="300"/>
    <cellStyle name="Heading 1 9" xfId="301"/>
    <cellStyle name="Heading 2" xfId="461" builtinId="17" customBuiltin="1"/>
    <cellStyle name="Heading 2 10" xfId="302"/>
    <cellStyle name="Heading 2 11" xfId="303"/>
    <cellStyle name="Heading 2 12" xfId="304"/>
    <cellStyle name="Heading 2 13" xfId="305"/>
    <cellStyle name="Heading 2 14" xfId="306"/>
    <cellStyle name="Heading 2 15" xfId="307"/>
    <cellStyle name="Heading 2 16" xfId="308"/>
    <cellStyle name="Heading 2 17" xfId="309"/>
    <cellStyle name="Heading 2 18" xfId="310"/>
    <cellStyle name="Heading 2 19" xfId="311"/>
    <cellStyle name="Heading 2 2" xfId="312"/>
    <cellStyle name="Heading 2 2 2" xfId="313"/>
    <cellStyle name="Heading 2 20" xfId="314"/>
    <cellStyle name="Heading 2 21" xfId="315"/>
    <cellStyle name="Heading 2 22" xfId="316"/>
    <cellStyle name="Heading 2 23" xfId="317"/>
    <cellStyle name="Heading 2 24" xfId="318"/>
    <cellStyle name="Heading 2 25" xfId="319"/>
    <cellStyle name="Heading 2 26" xfId="320"/>
    <cellStyle name="Heading 2 27" xfId="321"/>
    <cellStyle name="Heading 2 28" xfId="322"/>
    <cellStyle name="Heading 2 29" xfId="323"/>
    <cellStyle name="Heading 2 3" xfId="324"/>
    <cellStyle name="Heading 2 3 2" xfId="325"/>
    <cellStyle name="Heading 2 30" xfId="326"/>
    <cellStyle name="Heading 2 31" xfId="327"/>
    <cellStyle name="Heading 2 32" xfId="328"/>
    <cellStyle name="Heading 2 33" xfId="329"/>
    <cellStyle name="Heading 2 34" xfId="330"/>
    <cellStyle name="Heading 2 4" xfId="331"/>
    <cellStyle name="Heading 2 5" xfId="332"/>
    <cellStyle name="Heading 2 6" xfId="333"/>
    <cellStyle name="Heading 2 7" xfId="334"/>
    <cellStyle name="Heading 2 8" xfId="335"/>
    <cellStyle name="Heading 2 9" xfId="336"/>
    <cellStyle name="Heading 3" xfId="462" builtinId="18" customBuiltin="1"/>
    <cellStyle name="Heading 3 2" xfId="337"/>
    <cellStyle name="Heading 3 3" xfId="338"/>
    <cellStyle name="Heading 4" xfId="463" builtinId="19" customBuiltin="1"/>
    <cellStyle name="Heading 4 2" xfId="339"/>
    <cellStyle name="Heading 4 3" xfId="340"/>
    <cellStyle name="Hyperlink" xfId="459" builtinId="8"/>
    <cellStyle name="Hyperlink 2" xfId="341"/>
    <cellStyle name="Input" xfId="467" builtinId="20" customBuiltin="1"/>
    <cellStyle name="Input [yellow]" xfId="18"/>
    <cellStyle name="Input 2" xfId="342"/>
    <cellStyle name="Input 3" xfId="343"/>
    <cellStyle name="Input 4" xfId="344"/>
    <cellStyle name="Input 5" xfId="345"/>
    <cellStyle name="Input 6" xfId="346"/>
    <cellStyle name="item2" xfId="551"/>
    <cellStyle name="Linked Cell" xfId="470" builtinId="24" customBuiltin="1"/>
    <cellStyle name="Linked Cell 2" xfId="347"/>
    <cellStyle name="Linked Cell 3" xfId="348"/>
    <cellStyle name="Linked Cell 4" xfId="349"/>
    <cellStyle name="m49048872" xfId="83"/>
    <cellStyle name="MANKAD" xfId="552"/>
    <cellStyle name="Neutral" xfId="466" builtinId="28" customBuiltin="1"/>
    <cellStyle name="Neutral 2" xfId="350"/>
    <cellStyle name="Neutral 3" xfId="351"/>
    <cellStyle name="Neutral 4" xfId="352"/>
    <cellStyle name="no dec" xfId="553"/>
    <cellStyle name="Normal" xfId="0" builtinId="0"/>
    <cellStyle name="Normal - Style1" xfId="19"/>
    <cellStyle name="Normal 10" xfId="79"/>
    <cellStyle name="Normal 10 2" xfId="38"/>
    <cellStyle name="Normal 10 3" xfId="100"/>
    <cellStyle name="Normal 10 3 2" xfId="451"/>
    <cellStyle name="Normal 11" xfId="89"/>
    <cellStyle name="Normal 11 2" xfId="39"/>
    <cellStyle name="Normal 11 3" xfId="642"/>
    <cellStyle name="Normal 11 4" xfId="554"/>
    <cellStyle name="Normal 12" xfId="20"/>
    <cellStyle name="Normal 12 2" xfId="40"/>
    <cellStyle name="Normal 12 3" xfId="643"/>
    <cellStyle name="Normal 13" xfId="21"/>
    <cellStyle name="Normal 13 2" xfId="41"/>
    <cellStyle name="Normal 13 3" xfId="644"/>
    <cellStyle name="Normal 14" xfId="353"/>
    <cellStyle name="Normal 14 2" xfId="42"/>
    <cellStyle name="Normal 14 3" xfId="645"/>
    <cellStyle name="Normal 14 4" xfId="555"/>
    <cellStyle name="Normal 15" xfId="22"/>
    <cellStyle name="Normal 15 2" xfId="43"/>
    <cellStyle name="Normal 15 3" xfId="646"/>
    <cellStyle name="Normal 16" xfId="23"/>
    <cellStyle name="Normal 16 2" xfId="44"/>
    <cellStyle name="Normal 16 3" xfId="647"/>
    <cellStyle name="Normal 17" xfId="24"/>
    <cellStyle name="Normal 17 2" xfId="45"/>
    <cellStyle name="Normal 17 3" xfId="648"/>
    <cellStyle name="Normal 18" xfId="457"/>
    <cellStyle name="Normal 18 2" xfId="46"/>
    <cellStyle name="Normal 18 3" xfId="649"/>
    <cellStyle name="Normal 18 4" xfId="556"/>
    <cellStyle name="Normal 19" xfId="25"/>
    <cellStyle name="Normal 19 2" xfId="47"/>
    <cellStyle name="Normal 19 3" xfId="650"/>
    <cellStyle name="Normal 2" xfId="1"/>
    <cellStyle name="Normal 2 10" xfId="354"/>
    <cellStyle name="Normal 2 11" xfId="355"/>
    <cellStyle name="Normal 2 12" xfId="356"/>
    <cellStyle name="Normal 2 13" xfId="357"/>
    <cellStyle name="Normal 2 14" xfId="358"/>
    <cellStyle name="Normal 2 15" xfId="359"/>
    <cellStyle name="Normal 2 16" xfId="360"/>
    <cellStyle name="Normal 2 17" xfId="361"/>
    <cellStyle name="Normal 2 18" xfId="362"/>
    <cellStyle name="Normal 2 19" xfId="363"/>
    <cellStyle name="Normal 2 2" xfId="26"/>
    <cellStyle name="Normal 2 2 2" xfId="364"/>
    <cellStyle name="Normal 2 2 2 2" xfId="365"/>
    <cellStyle name="Normal 2 2 3" xfId="598"/>
    <cellStyle name="Normal 2 20" xfId="455"/>
    <cellStyle name="Normal 2 20 2" xfId="558"/>
    <cellStyle name="Normal 2 21" xfId="559"/>
    <cellStyle name="Normal 2 22" xfId="560"/>
    <cellStyle name="Normal 2 23" xfId="651"/>
    <cellStyle name="Normal 2 24" xfId="593"/>
    <cellStyle name="Normal 2 3" xfId="86"/>
    <cellStyle name="Normal 2 3 2" xfId="366"/>
    <cellStyle name="Normal 2 3 2 2" xfId="367"/>
    <cellStyle name="Normal 2 4" xfId="90"/>
    <cellStyle name="Normal 2 4 2" xfId="368"/>
    <cellStyle name="Normal 2 4 2 2" xfId="561"/>
    <cellStyle name="Normal 2 5" xfId="369"/>
    <cellStyle name="Normal 2 5 2" xfId="563"/>
    <cellStyle name="Normal 2 5 3" xfId="562"/>
    <cellStyle name="Normal 2 6" xfId="370"/>
    <cellStyle name="Normal 2 7" xfId="371"/>
    <cellStyle name="Normal 2 8" xfId="372"/>
    <cellStyle name="Normal 2 9" xfId="373"/>
    <cellStyle name="Normal 2_allocation" xfId="27"/>
    <cellStyle name="Normal 20" xfId="28"/>
    <cellStyle name="Normal 20 2" xfId="48"/>
    <cellStyle name="Normal 20 3" xfId="652"/>
    <cellStyle name="Normal 21" xfId="564"/>
    <cellStyle name="Normal 21 2" xfId="49"/>
    <cellStyle name="Normal 21 3" xfId="653"/>
    <cellStyle name="Normal 22" xfId="565"/>
    <cellStyle name="Normal 22 2" xfId="50"/>
    <cellStyle name="Normal 22 3" xfId="654"/>
    <cellStyle name="Normal 23" xfId="566"/>
    <cellStyle name="Normal 23 2" xfId="51"/>
    <cellStyle name="Normal 23 3" xfId="655"/>
    <cellStyle name="Normal 24" xfId="567"/>
    <cellStyle name="Normal 24 2" xfId="52"/>
    <cellStyle name="Normal 24 3" xfId="656"/>
    <cellStyle name="Normal 25" xfId="499"/>
    <cellStyle name="Normal 25 2" xfId="53"/>
    <cellStyle name="Normal 26" xfId="591"/>
    <cellStyle name="Normal 27" xfId="667"/>
    <cellStyle name="Normal 27 2" xfId="54"/>
    <cellStyle name="Normal 28 2" xfId="55"/>
    <cellStyle name="Normal 29 2" xfId="56"/>
    <cellStyle name="Normal 3" xfId="2"/>
    <cellStyle name="Normal 3 2" xfId="85"/>
    <cellStyle name="Normal 3 2 2" xfId="374"/>
    <cellStyle name="Normal 3 2 3" xfId="375"/>
    <cellStyle name="Normal 3 3" xfId="92"/>
    <cellStyle name="Normal 3 3 2" xfId="376"/>
    <cellStyle name="Normal 3 3 2 2" xfId="657"/>
    <cellStyle name="Normal 3 3 3" xfId="377"/>
    <cellStyle name="Normal 3 3 4" xfId="568"/>
    <cellStyle name="Normal 3 4" xfId="456"/>
    <cellStyle name="Normal 3 6" xfId="378"/>
    <cellStyle name="Normal 30 2" xfId="57"/>
    <cellStyle name="Normal 31 2" xfId="58"/>
    <cellStyle name="Normal 32 2" xfId="59"/>
    <cellStyle name="Normal 33 2" xfId="60"/>
    <cellStyle name="Normal 34 2" xfId="61"/>
    <cellStyle name="Normal 35" xfId="379"/>
    <cellStyle name="Normal 35 2" xfId="62"/>
    <cellStyle name="Normal 36" xfId="380"/>
    <cellStyle name="Normal 36 2" xfId="63"/>
    <cellStyle name="Normal 37" xfId="381"/>
    <cellStyle name="Normal 37 2" xfId="64"/>
    <cellStyle name="Normal 38" xfId="382"/>
    <cellStyle name="Normal 38 2" xfId="65"/>
    <cellStyle name="Normal 39" xfId="383"/>
    <cellStyle name="Normal 39 2" xfId="66"/>
    <cellStyle name="Normal 4" xfId="3"/>
    <cellStyle name="Normal 4 2" xfId="67"/>
    <cellStyle name="Normal 4 2 2" xfId="384"/>
    <cellStyle name="Normal 4 2 2 2" xfId="385"/>
    <cellStyle name="Normal 4 2 3" xfId="599"/>
    <cellStyle name="Normal 4 2 5" xfId="569"/>
    <cellStyle name="Normal 4 3" xfId="386"/>
    <cellStyle name="Normal 4 3 2" xfId="387"/>
    <cellStyle name="Normal 4 3 3" xfId="570"/>
    <cellStyle name="Normal 4 4" xfId="388"/>
    <cellStyle name="Normal 4 4 2" xfId="571"/>
    <cellStyle name="Normal 4 5" xfId="389"/>
    <cellStyle name="Normal 4 5 2" xfId="658"/>
    <cellStyle name="Normal 4 6" xfId="596"/>
    <cellStyle name="Normal 40" xfId="390"/>
    <cellStyle name="Normal 40 2" xfId="68"/>
    <cellStyle name="Normal 41" xfId="391"/>
    <cellStyle name="Normal 41 2" xfId="69"/>
    <cellStyle name="Normal 42" xfId="392"/>
    <cellStyle name="Normal 42 2" xfId="70"/>
    <cellStyle name="Normal 43" xfId="393"/>
    <cellStyle name="Normal 43 2" xfId="71"/>
    <cellStyle name="Normal 44" xfId="394"/>
    <cellStyle name="Normal 45" xfId="395"/>
    <cellStyle name="Normal 46" xfId="396"/>
    <cellStyle name="Normal 5" xfId="29"/>
    <cellStyle name="Normal 5 2" xfId="397"/>
    <cellStyle name="Normal 5 2 2" xfId="572"/>
    <cellStyle name="Normal 5 3" xfId="398"/>
    <cellStyle name="Normal 5 3 2" xfId="659"/>
    <cellStyle name="Normal 5 4" xfId="399"/>
    <cellStyle name="Normal 5 4 2" xfId="600"/>
    <cellStyle name="Normal 5 5" xfId="400"/>
    <cellStyle name="Normal 6" xfId="76"/>
    <cellStyle name="Normal 6 2" xfId="72"/>
    <cellStyle name="Normal 6 3" xfId="401"/>
    <cellStyle name="Normal 6 4" xfId="660"/>
    <cellStyle name="Normal 6 5" xfId="602"/>
    <cellStyle name="Normal 6 6" xfId="573"/>
    <cellStyle name="Normal 7" xfId="77"/>
    <cellStyle name="Normal 7 2" xfId="73"/>
    <cellStyle name="Normal 7 3" xfId="575"/>
    <cellStyle name="Normal 7 4" xfId="574"/>
    <cellStyle name="Normal 8" xfId="78"/>
    <cellStyle name="Normal 8 2" xfId="74"/>
    <cellStyle name="Normal 8 3" xfId="453"/>
    <cellStyle name="Normal 8 3 2" xfId="669"/>
    <cellStyle name="Normal 8 4" xfId="576"/>
    <cellStyle name="Normal 9" xfId="30"/>
    <cellStyle name="Normal 9 2" xfId="75"/>
    <cellStyle name="Note 2" xfId="98"/>
    <cellStyle name="Note 2 2" xfId="402"/>
    <cellStyle name="Note 2 3" xfId="403"/>
    <cellStyle name="Note 2 4" xfId="597"/>
    <cellStyle name="Note 3" xfId="404"/>
    <cellStyle name="Note 3 2" xfId="662"/>
    <cellStyle name="Note 3 3" xfId="577"/>
    <cellStyle name="Output" xfId="468" builtinId="21" customBuiltin="1"/>
    <cellStyle name="Output 2" xfId="405"/>
    <cellStyle name="Output 3" xfId="406"/>
    <cellStyle name="Output 4" xfId="407"/>
    <cellStyle name="OverHead" xfId="578"/>
    <cellStyle name="Percent" xfId="458" builtinId="5"/>
    <cellStyle name="Percent [2]" xfId="579"/>
    <cellStyle name="Percent 10" xfId="557"/>
    <cellStyle name="Percent 2" xfId="31"/>
    <cellStyle name="Percent 2 2" xfId="408"/>
    <cellStyle name="Percent 2 2 2" xfId="581"/>
    <cellStyle name="Percent 2 3" xfId="663"/>
    <cellStyle name="Percent 2 4" xfId="594"/>
    <cellStyle name="Percent 2 5" xfId="580"/>
    <cellStyle name="Percent 3" xfId="32"/>
    <cellStyle name="Percent 3 2" xfId="583"/>
    <cellStyle name="Percent 3 3" xfId="664"/>
    <cellStyle name="Percent 3 4" xfId="582"/>
    <cellStyle name="Percent 4" xfId="94"/>
    <cellStyle name="Percent 4 2" xfId="665"/>
    <cellStyle name="Percent 4 3" xfId="584"/>
    <cellStyle name="Percent 5" xfId="409"/>
    <cellStyle name="Percent 5 2" xfId="666"/>
    <cellStyle name="Percent 6" xfId="592"/>
    <cellStyle name="Percent 7" xfId="595"/>
    <cellStyle name="Percent 8" xfId="661"/>
    <cellStyle name="Percent 9" xfId="668"/>
    <cellStyle name="Quantity" xfId="585"/>
    <cellStyle name="s35" xfId="81"/>
    <cellStyle name="s37" xfId="84"/>
    <cellStyle name="s44" xfId="82"/>
    <cellStyle name="Standard_items_orig" xfId="99"/>
    <cellStyle name="Style 1" xfId="586"/>
    <cellStyle name="þ_x001d_ð‡_x000c_éþ÷_x000c_âþU_x0001__x001f__x000f_&quot;_x0007__x0001__x0001_" xfId="33"/>
    <cellStyle name="þ_x001d_ð‡_x000c_éþ÷_x000c_âþU_x0001__x001f__x000f_&quot;_x000f__x0001__x0001_" xfId="34"/>
    <cellStyle name="þð‡éþ÷âþU?&quot;" xfId="452"/>
    <cellStyle name="Times New Roman" xfId="587"/>
    <cellStyle name="Title 2" xfId="410"/>
    <cellStyle name="Title 3" xfId="411"/>
    <cellStyle name="Title 4" xfId="588"/>
    <cellStyle name="Titre1" xfId="589"/>
    <cellStyle name="Total" xfId="474" builtinId="25" customBuiltin="1"/>
    <cellStyle name="Total 10" xfId="412"/>
    <cellStyle name="Total 11" xfId="413"/>
    <cellStyle name="Total 12" xfId="414"/>
    <cellStyle name="Total 13" xfId="415"/>
    <cellStyle name="Total 14" xfId="416"/>
    <cellStyle name="Total 15" xfId="417"/>
    <cellStyle name="Total 16" xfId="418"/>
    <cellStyle name="Total 17" xfId="419"/>
    <cellStyle name="Total 18" xfId="420"/>
    <cellStyle name="Total 19" xfId="421"/>
    <cellStyle name="Total 2" xfId="422"/>
    <cellStyle name="Total 2 2" xfId="423"/>
    <cellStyle name="Total 20" xfId="424"/>
    <cellStyle name="Total 21" xfId="425"/>
    <cellStyle name="Total 22" xfId="426"/>
    <cellStyle name="Total 23" xfId="427"/>
    <cellStyle name="Total 24" xfId="428"/>
    <cellStyle name="Total 25" xfId="429"/>
    <cellStyle name="Total 26" xfId="430"/>
    <cellStyle name="Total 27" xfId="431"/>
    <cellStyle name="Total 28" xfId="432"/>
    <cellStyle name="Total 29" xfId="433"/>
    <cellStyle name="Total 3" xfId="434"/>
    <cellStyle name="Total 3 2" xfId="435"/>
    <cellStyle name="Total 30" xfId="436"/>
    <cellStyle name="Total 31" xfId="437"/>
    <cellStyle name="Total 32" xfId="438"/>
    <cellStyle name="Total 33" xfId="439"/>
    <cellStyle name="Total 34" xfId="440"/>
    <cellStyle name="Total 35" xfId="441"/>
    <cellStyle name="Total 4" xfId="442"/>
    <cellStyle name="Total 5" xfId="443"/>
    <cellStyle name="Total 6" xfId="444"/>
    <cellStyle name="Total 7" xfId="445"/>
    <cellStyle name="Total 8" xfId="446"/>
    <cellStyle name="Total 9" xfId="447"/>
    <cellStyle name="Vide" xfId="590"/>
    <cellStyle name="Warning Text" xfId="472" builtinId="11" customBuiltin="1"/>
    <cellStyle name="Warning Text 2" xfId="448"/>
    <cellStyle name="Warning Text 3" xfId="449"/>
    <cellStyle name="Warning Text 4" xfId="450"/>
  </cellStyles>
  <dxfs count="0"/>
  <tableStyles count="0" defaultTableStyle="TableStyleMedium9" defaultPivotStyle="PivotStyleLight16"/>
  <colors>
    <mruColors>
      <color rgb="FFFFFFFF"/>
      <color rgb="FFCCFFFF"/>
      <color rgb="FFFFDF79"/>
      <color rgb="FFDEDEDE"/>
      <color rgb="FFFFEAA7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29.754109523949023</c:v>
                </c:pt>
                <c:pt idx="5">
                  <c:v>25.343404114022185</c:v>
                </c:pt>
                <c:pt idx="6">
                  <c:v>22.665015131661136</c:v>
                </c:pt>
                <c:pt idx="7">
                  <c:v>21.26164437426203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3F-41E8-BB53-72214F3DE564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19.117072247173073</c:v>
                </c:pt>
                <c:pt idx="5">
                  <c:v>25.557552334984933</c:v>
                </c:pt>
                <c:pt idx="6">
                  <c:v>27.347526483958042</c:v>
                </c:pt>
                <c:pt idx="7">
                  <c:v>28.137902259407809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3F-41E8-BB53-72214F3DE564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51.128818228877904</c:v>
                </c:pt>
                <c:pt idx="5">
                  <c:v>49.099043550992889</c:v>
                </c:pt>
                <c:pt idx="6">
                  <c:v>49.987458384380822</c:v>
                </c:pt>
                <c:pt idx="7">
                  <c:v>50.600453366330164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3F-41E8-BB53-72214F3D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196928"/>
        <c:axId val="642197320"/>
      </c:lineChart>
      <c:catAx>
        <c:axId val="64219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2197320"/>
        <c:crosses val="autoZero"/>
        <c:auto val="1"/>
        <c:lblAlgn val="ctr"/>
        <c:lblOffset val="100"/>
        <c:noMultiLvlLbl val="0"/>
      </c:catAx>
      <c:valAx>
        <c:axId val="64219732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6421969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29.876341154385404</c:v>
                </c:pt>
                <c:pt idx="5">
                  <c:v>27.165525811162212</c:v>
                </c:pt>
                <c:pt idx="6">
                  <c:v>24.328402329805808</c:v>
                </c:pt>
                <c:pt idx="7">
                  <c:v>22.641956695164875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D-4BB3-B3AC-C9BD1BEA49AC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18.784800426847255</c:v>
                </c:pt>
                <c:pt idx="5">
                  <c:v>20.205343197318808</c:v>
                </c:pt>
                <c:pt idx="6">
                  <c:v>22.015555882653992</c:v>
                </c:pt>
                <c:pt idx="7">
                  <c:v>23.472593350500475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D-4BB3-B3AC-C9BD1BEA49AC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51.338858418767344</c:v>
                </c:pt>
                <c:pt idx="5">
                  <c:v>52.629130991518977</c:v>
                </c:pt>
                <c:pt idx="6">
                  <c:v>53.656041787540211</c:v>
                </c:pt>
                <c:pt idx="7">
                  <c:v>53.885449954334653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FD-4BB3-B3AC-C9BD1BEA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198496"/>
        <c:axId val="642198888"/>
      </c:lineChart>
      <c:catAx>
        <c:axId val="64219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2198888"/>
        <c:crosses val="autoZero"/>
        <c:auto val="1"/>
        <c:lblAlgn val="ctr"/>
        <c:lblOffset val="100"/>
        <c:noMultiLvlLbl val="0"/>
      </c:catAx>
      <c:valAx>
        <c:axId val="642198888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6421984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142875</xdr:colOff>
      <xdr:row>6</xdr:row>
      <xdr:rowOff>1352550</xdr:rowOff>
    </xdr:from>
    <xdr:to>
      <xdr:col>7</xdr:col>
      <xdr:colOff>628650</xdr:colOff>
      <xdr:row>6</xdr:row>
      <xdr:rowOff>2438400</xdr:rowOff>
    </xdr:to>
    <xdr:sp macro="" textlink="">
      <xdr:nvSpPr>
        <xdr:cNvPr id="5" name="TextBox 4"/>
        <xdr:cNvSpPr txBox="1"/>
      </xdr:nvSpPr>
      <xdr:spPr>
        <a:xfrm>
          <a:off x="285750" y="2609850"/>
          <a:ext cx="5743575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2013-2019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  <sheetName val="ANNUAL_REP__2000"/>
      <sheetName val="QuarterlySTC_Class"/>
      <sheetName val="General_Rural_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8690.3761134358065</v>
          </cell>
          <cell r="C22">
            <v>9358.3495223661885</v>
          </cell>
          <cell r="D22">
            <v>10105.970206031943</v>
          </cell>
          <cell r="E22">
            <v>10666.89462891631</v>
          </cell>
          <cell r="F22">
            <v>11714.246203111526</v>
          </cell>
          <cell r="G22">
            <v>12812.716810987617</v>
          </cell>
          <cell r="H22">
            <v>14124.922687682138</v>
          </cell>
          <cell r="I22">
            <v>15423.547518730273</v>
          </cell>
        </row>
        <row r="70">
          <cell r="B70">
            <v>8690.3761134358065</v>
          </cell>
          <cell r="C70">
            <v>10921.617495107923</v>
          </cell>
          <cell r="D70">
            <v>13934.634709386777</v>
          </cell>
          <cell r="E70">
            <v>17543.4974828183</v>
          </cell>
          <cell r="F70">
            <v>22183.618293588377</v>
          </cell>
          <cell r="G70">
            <v>27422.719671614293</v>
          </cell>
          <cell r="H70">
            <v>33962.506246273093</v>
          </cell>
          <cell r="I70">
            <v>39714.277372450262</v>
          </cell>
        </row>
        <row r="72">
          <cell r="C72">
            <v>1334.9100563948696</v>
          </cell>
          <cell r="D72">
            <v>1710.2913756892185</v>
          </cell>
          <cell r="E72">
            <v>2108.9320216243109</v>
          </cell>
          <cell r="F72">
            <v>2701.0210230492626</v>
          </cell>
          <cell r="G72">
            <v>3282.32411646739</v>
          </cell>
          <cell r="H72">
            <v>3784.1327202735697</v>
          </cell>
          <cell r="I72">
            <v>4263.393129296217</v>
          </cell>
        </row>
        <row r="73">
          <cell r="C73">
            <v>1209.9018783635354</v>
          </cell>
          <cell r="D73">
            <v>1715.6192627299465</v>
          </cell>
          <cell r="E73">
            <v>2195.5552793974812</v>
          </cell>
          <cell r="F73">
            <v>2592.7517740984867</v>
          </cell>
          <cell r="G73">
            <v>3007.434258090304</v>
          </cell>
          <cell r="H73">
            <v>3611.2211954289514</v>
          </cell>
          <cell r="I73">
            <v>4158.9072697413449</v>
          </cell>
        </row>
        <row r="74">
          <cell r="C74">
            <v>2848.7579081732324</v>
          </cell>
          <cell r="D74">
            <v>3262.4582229018879</v>
          </cell>
          <cell r="E74">
            <v>3757.7169599604058</v>
          </cell>
          <cell r="F74">
            <v>4578.4487588046486</v>
          </cell>
          <cell r="G74">
            <v>5996.8521842823284</v>
          </cell>
          <cell r="H74">
            <v>7703.9161270601371</v>
          </cell>
          <cell r="I74">
            <v>9557.7479842952525</v>
          </cell>
        </row>
        <row r="75">
          <cell r="C75">
            <v>511.39006518431506</v>
          </cell>
          <cell r="D75">
            <v>621.5000170694758</v>
          </cell>
          <cell r="E75">
            <v>656.54133384602164</v>
          </cell>
          <cell r="F75">
            <v>831.09811169498391</v>
          </cell>
          <cell r="G75">
            <v>988.91533212474417</v>
          </cell>
          <cell r="H75">
            <v>1232.5247350403536</v>
          </cell>
          <cell r="I75">
            <v>1691.7840344794643</v>
          </cell>
        </row>
        <row r="76">
          <cell r="C76">
            <v>738.89503776796414</v>
          </cell>
          <cell r="D76">
            <v>1088.6849002244226</v>
          </cell>
          <cell r="E76">
            <v>1547.2447221114082</v>
          </cell>
          <cell r="F76">
            <v>2239.9398246633409</v>
          </cell>
          <cell r="G76">
            <v>2465.9497529718724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5322.0220925546382</v>
          </cell>
          <cell r="D5">
            <v>5716.0773508717084</v>
          </cell>
          <cell r="E5">
            <v>6129.095042970388</v>
          </cell>
          <cell r="F5">
            <v>6452.5012299999999</v>
          </cell>
          <cell r="G5">
            <v>6507.0967443967984</v>
          </cell>
          <cell r="H5">
            <v>6594.6204116331519</v>
          </cell>
          <cell r="I5">
            <v>6819.4745609292868</v>
          </cell>
        </row>
        <row r="7">
          <cell r="B7">
            <v>3793.6819574757342</v>
          </cell>
          <cell r="C7">
            <v>3742.5960471347789</v>
          </cell>
          <cell r="D7">
            <v>4064.4593071883701</v>
          </cell>
          <cell r="E7">
            <v>4479.4262706341497</v>
          </cell>
          <cell r="F7">
            <v>4703.3999989999993</v>
          </cell>
          <cell r="G7">
            <v>4877.6072833807993</v>
          </cell>
          <cell r="H7">
            <v>4926.3833562146074</v>
          </cell>
          <cell r="I7">
            <v>5075.9818586342799</v>
          </cell>
        </row>
        <row r="8">
          <cell r="B8">
            <v>537.18817130132459</v>
          </cell>
          <cell r="C8">
            <v>493.15620531424054</v>
          </cell>
          <cell r="D8">
            <v>509.06044759209732</v>
          </cell>
          <cell r="E8">
            <v>534.51346997170219</v>
          </cell>
          <cell r="F8">
            <v>676.69405298417496</v>
          </cell>
          <cell r="G8">
            <v>771.43122040195954</v>
          </cell>
          <cell r="H8">
            <v>718.20246619422437</v>
          </cell>
          <cell r="I8">
            <v>744.84391968182797</v>
          </cell>
        </row>
        <row r="9">
          <cell r="B9">
            <v>437.09725333260457</v>
          </cell>
          <cell r="C9">
            <v>457.77915103181823</v>
          </cell>
          <cell r="D9">
            <v>481.14404086167349</v>
          </cell>
          <cell r="E9">
            <v>502.15328993482967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610.55896602835242</v>
          </cell>
        </row>
        <row r="10">
          <cell r="B10">
            <v>736.00308898936498</v>
          </cell>
          <cell r="C10">
            <v>705.88126916661315</v>
          </cell>
          <cell r="D10">
            <v>682.44508318328474</v>
          </cell>
          <cell r="E10">
            <v>687.36015399999997</v>
          </cell>
          <cell r="F10">
            <v>756.58618000000013</v>
          </cell>
          <cell r="G10">
            <v>650.66411480000011</v>
          </cell>
          <cell r="H10">
            <v>641.7500164272401</v>
          </cell>
          <cell r="I10">
            <v>646.65180648215221</v>
          </cell>
        </row>
        <row r="11">
          <cell r="B11">
            <v>448.25152805618654</v>
          </cell>
          <cell r="C11">
            <v>415.76562522142734</v>
          </cell>
          <cell r="D11">
            <v>488.02891963837965</v>
          </cell>
          <cell r="E11">
            <v>460.15532840140935</v>
          </cell>
          <cell r="F11">
            <v>467.01504999999992</v>
          </cell>
          <cell r="G11">
            <v>426.52484516499993</v>
          </cell>
          <cell r="H11">
            <v>446.57151288775492</v>
          </cell>
          <cell r="I11">
            <v>486.28192978450238</v>
          </cell>
        </row>
        <row r="15">
          <cell r="B15">
            <v>497.44519969572951</v>
          </cell>
          <cell r="C15">
            <v>531.5802961133287</v>
          </cell>
          <cell r="D15">
            <v>544.44120883450603</v>
          </cell>
          <cell r="E15">
            <v>581.20000099999993</v>
          </cell>
          <cell r="F15">
            <v>625.61985600000003</v>
          </cell>
          <cell r="G15">
            <v>743.42830435444398</v>
          </cell>
          <cell r="H15">
            <v>724.6176315721666</v>
          </cell>
          <cell r="I15">
            <v>554.79481848969772</v>
          </cell>
        </row>
        <row r="16">
          <cell r="B16">
            <v>1823.4832603298671</v>
          </cell>
          <cell r="C16">
            <v>1801.3122840461203</v>
          </cell>
          <cell r="D16">
            <v>1867.9694015807725</v>
          </cell>
          <cell r="E16">
            <v>1843.5798967413004</v>
          </cell>
          <cell r="F16">
            <v>1983.7</v>
          </cell>
          <cell r="G16">
            <v>2320.9290000000001</v>
          </cell>
          <cell r="H16">
            <v>2436.9754500000004</v>
          </cell>
          <cell r="I16">
            <v>2497.8998362500001</v>
          </cell>
        </row>
        <row r="17">
          <cell r="B17">
            <v>142.71911509884251</v>
          </cell>
          <cell r="C17">
            <v>118.15348396860392</v>
          </cell>
          <cell r="D17">
            <v>141.10301794833273</v>
          </cell>
          <cell r="E17">
            <v>151.69193847708095</v>
          </cell>
          <cell r="F17">
            <v>170.28971799999999</v>
          </cell>
          <cell r="G17">
            <v>168.927400256</v>
          </cell>
          <cell r="H17">
            <v>187.64455620436479</v>
          </cell>
          <cell r="I17">
            <v>212.53699878210836</v>
          </cell>
        </row>
        <row r="18">
          <cell r="B18">
            <v>224.3613600308218</v>
          </cell>
          <cell r="C18">
            <v>226.96636816948859</v>
          </cell>
          <cell r="D18">
            <v>228.88780012856219</v>
          </cell>
          <cell r="E18">
            <v>246.39794840645183</v>
          </cell>
          <cell r="F18">
            <v>259.36776900000001</v>
          </cell>
          <cell r="G18">
            <v>266.96724463170005</v>
          </cell>
          <cell r="H18">
            <v>272.27989279987088</v>
          </cell>
          <cell r="I18">
            <v>278.76274739034397</v>
          </cell>
        </row>
        <row r="19">
          <cell r="B19">
            <v>1016.3055468225463</v>
          </cell>
          <cell r="C19">
            <v>1251.5619102452122</v>
          </cell>
          <cell r="D19">
            <v>1739.464418680479</v>
          </cell>
          <cell r="E19">
            <v>1901.8527360537855</v>
          </cell>
          <cell r="F19">
            <v>1949.39905445513</v>
          </cell>
          <cell r="G19">
            <v>2284.6956918214123</v>
          </cell>
          <cell r="H19">
            <v>2540.5816093054109</v>
          </cell>
          <cell r="I19">
            <v>2754.0912660130884</v>
          </cell>
        </row>
        <row r="23">
          <cell r="B23">
            <v>1140.6992353102196</v>
          </cell>
          <cell r="C23">
            <v>1202.6216724278104</v>
          </cell>
          <cell r="D23">
            <v>1316.9256762063744</v>
          </cell>
          <cell r="E23">
            <v>1387.9310089999999</v>
          </cell>
          <cell r="F23">
            <v>1573.0945219999999</v>
          </cell>
          <cell r="G23">
            <v>1745.7988326113173</v>
          </cell>
          <cell r="H23">
            <v>1846.5139672646642</v>
          </cell>
          <cell r="I23">
            <v>1874.2116767736341</v>
          </cell>
        </row>
        <row r="24">
          <cell r="B24">
            <v>894.08203413493095</v>
          </cell>
          <cell r="C24">
            <v>916.59233209358729</v>
          </cell>
          <cell r="D24">
            <v>999.77812513400113</v>
          </cell>
          <cell r="E24">
            <v>962.00084100000004</v>
          </cell>
          <cell r="F24">
            <v>987.85721299999989</v>
          </cell>
          <cell r="G24">
            <v>1023.2668728240949</v>
          </cell>
          <cell r="H24">
            <v>1155.8822595420975</v>
          </cell>
          <cell r="I24">
            <v>1314.1026746218627</v>
          </cell>
        </row>
        <row r="25">
          <cell r="B25">
            <v>2357.2216847258742</v>
          </cell>
          <cell r="C25">
            <v>2573.4037110869308</v>
          </cell>
          <cell r="D25">
            <v>2671.9100022865191</v>
          </cell>
          <cell r="E25">
            <v>2790.1362986905042</v>
          </cell>
          <cell r="F25">
            <v>3014.3079710000002</v>
          </cell>
          <cell r="G25">
            <v>3345.8818478100006</v>
          </cell>
          <cell r="H25">
            <v>3673.7782688953812</v>
          </cell>
          <cell r="I25">
            <v>4022.7872044404421</v>
          </cell>
        </row>
        <row r="26">
          <cell r="B26">
            <v>483.03722895626902</v>
          </cell>
          <cell r="C26">
            <v>502.841755343476</v>
          </cell>
          <cell r="D26">
            <v>600.89589763545382</v>
          </cell>
          <cell r="E26">
            <v>624.16471600000011</v>
          </cell>
          <cell r="F26">
            <v>776.90601500000025</v>
          </cell>
          <cell r="G26">
            <v>908.98003755000025</v>
          </cell>
          <cell r="H26">
            <v>1121.6813663367002</v>
          </cell>
          <cell r="I26">
            <v>1398.4001594119641</v>
          </cell>
        </row>
        <row r="27">
          <cell r="B27">
            <v>472.85610000000003</v>
          </cell>
          <cell r="C27">
            <v>559.76896800603345</v>
          </cell>
          <cell r="D27">
            <v>620.12126920962771</v>
          </cell>
          <cell r="E27">
            <v>677.93816802119284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1101.9487266185729</v>
          </cell>
        </row>
        <row r="28">
          <cell r="B28">
            <v>391.4</v>
          </cell>
          <cell r="C28">
            <v>400.79359999999997</v>
          </cell>
          <cell r="D28">
            <v>410.41264639999997</v>
          </cell>
          <cell r="E28">
            <v>420.26254991359997</v>
          </cell>
          <cell r="F28">
            <v>430.34885111152636</v>
          </cell>
          <cell r="G28">
            <v>440.67722353820301</v>
          </cell>
          <cell r="H28">
            <v>451.25347690311992</v>
          </cell>
          <cell r="I28">
            <v>462.53481382569788</v>
          </cell>
        </row>
        <row r="29">
          <cell r="B29">
            <v>522.52707483695065</v>
          </cell>
          <cell r="C29">
            <v>542.72236620534864</v>
          </cell>
          <cell r="D29">
            <v>532.78696289380912</v>
          </cell>
          <cell r="E29">
            <v>524.52843702752068</v>
          </cell>
          <cell r="F29">
            <v>645.70000000000005</v>
          </cell>
          <cell r="G29">
            <v>786.46260000000007</v>
          </cell>
          <cell r="H29">
            <v>936.67695660000015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1081.7510171692327</v>
          </cell>
          <cell r="E30">
            <v>1208.1798796532601</v>
          </cell>
          <cell r="F30">
            <v>1248.961399</v>
          </cell>
          <cell r="G30">
            <v>1341.3845425260001</v>
          </cell>
          <cell r="H30">
            <v>1397.1861394950818</v>
          </cell>
          <cell r="I30">
            <v>1466.219887921573</v>
          </cell>
        </row>
        <row r="31">
          <cell r="B31">
            <v>654.95995300000004</v>
          </cell>
          <cell r="C31">
            <v>720.45594830000016</v>
          </cell>
          <cell r="D31">
            <v>814.29858208688984</v>
          </cell>
          <cell r="E31">
            <v>914.89015573904624</v>
          </cell>
          <cell r="F31">
            <v>963.21807600000022</v>
          </cell>
          <cell r="G31">
            <v>999.82036288800032</v>
          </cell>
          <cell r="H31">
            <v>1066.8083272014962</v>
          </cell>
          <cell r="I31">
            <v>1116.1011886733211</v>
          </cell>
        </row>
        <row r="32">
          <cell r="B32">
            <v>249.83920972583735</v>
          </cell>
          <cell r="C32">
            <v>259.27272368374065</v>
          </cell>
          <cell r="D32">
            <v>270.78237328234979</v>
          </cell>
          <cell r="E32">
            <v>311.81224933890746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437.15759929343216</v>
          </cell>
        </row>
        <row r="33">
          <cell r="B33">
            <v>661.61552598741434</v>
          </cell>
          <cell r="C33">
            <v>720.31677691726304</v>
          </cell>
          <cell r="D33">
            <v>786.30765372768735</v>
          </cell>
          <cell r="E33">
            <v>845.05032453227989</v>
          </cell>
          <cell r="F33">
            <v>935.5</v>
          </cell>
          <cell r="G33">
            <v>1056.8343499999999</v>
          </cell>
          <cell r="H33">
            <v>1098.8963571299998</v>
          </cell>
          <cell r="I33">
            <v>1198.8959256288299</v>
          </cell>
        </row>
        <row r="35">
          <cell r="B35">
            <v>17809.724423267504</v>
          </cell>
          <cell r="C35">
            <v>18609.94595746358</v>
          </cell>
          <cell r="D35">
            <v>20343.913404076302</v>
          </cell>
          <cell r="E35">
            <v>21520.712192565319</v>
          </cell>
          <cell r="F35">
            <v>23155.123830566656</v>
          </cell>
          <cell r="G35">
            <v>25104.761196447973</v>
          </cell>
          <cell r="H35">
            <v>26881.642239197099</v>
          </cell>
          <cell r="I35">
            <v>28541.107746584799</v>
          </cell>
        </row>
        <row r="39">
          <cell r="B39">
            <v>1301.577312383316</v>
          </cell>
          <cell r="C39">
            <v>1753.437955315836</v>
          </cell>
          <cell r="D39">
            <v>1248</v>
          </cell>
          <cell r="E39">
            <v>933.77661909727419</v>
          </cell>
          <cell r="F39">
            <v>1032.2005040000004</v>
          </cell>
          <cell r="G39">
            <v>1414.5</v>
          </cell>
          <cell r="H39">
            <v>1720.6</v>
          </cell>
          <cell r="I39">
            <v>1723.7864136560636</v>
          </cell>
        </row>
        <row r="42">
          <cell r="B42">
            <v>18706.02326377964</v>
          </cell>
          <cell r="C42">
            <v>19913.875009017123</v>
          </cell>
          <cell r="D42">
            <v>21591.913404076302</v>
          </cell>
          <cell r="E42">
            <v>22454.488811662592</v>
          </cell>
          <cell r="F42">
            <v>24187.324334566656</v>
          </cell>
          <cell r="G42">
            <v>26519.261196447973</v>
          </cell>
          <cell r="H42">
            <v>28602.242239197098</v>
          </cell>
          <cell r="I42">
            <v>30264.894160240863</v>
          </cell>
        </row>
        <row r="52">
          <cell r="B52">
            <v>5415.0338278538902</v>
          </cell>
          <cell r="C52">
            <v>6319.8016024355975</v>
          </cell>
          <cell r="D52">
            <v>8874.9513068169417</v>
          </cell>
          <cell r="E52">
            <v>11342.832266243851</v>
          </cell>
          <cell r="F52">
            <v>12909.62379357528</v>
          </cell>
          <cell r="G52">
            <v>14154.757736196527</v>
          </cell>
          <cell r="H52">
            <v>15399.076945697172</v>
          </cell>
          <cell r="I52">
            <v>16687.416532826985</v>
          </cell>
        </row>
        <row r="54">
          <cell r="B54">
            <v>3793.6819574757342</v>
          </cell>
          <cell r="C54">
            <v>4408.7781435247689</v>
          </cell>
          <cell r="D54">
            <v>6434.9820378384557</v>
          </cell>
          <cell r="E54">
            <v>8425.261563810669</v>
          </cell>
          <cell r="F54">
            <v>9421.5535809743942</v>
          </cell>
          <cell r="G54">
            <v>10649.86091572737</v>
          </cell>
          <cell r="H54">
            <v>11477.035613051914</v>
          </cell>
          <cell r="I54">
            <v>12215.799831615919</v>
          </cell>
        </row>
        <row r="55">
          <cell r="B55">
            <v>537.18817130132459</v>
          </cell>
          <cell r="C55">
            <v>580.93800986017527</v>
          </cell>
          <cell r="D55">
            <v>706.4150381563918</v>
          </cell>
          <cell r="E55">
            <v>873.76476069564103</v>
          </cell>
          <cell r="F55">
            <v>1391.5822232971773</v>
          </cell>
          <cell r="G55">
            <v>1995.695898074948</v>
          </cell>
          <cell r="H55">
            <v>2043.7921692185544</v>
          </cell>
          <cell r="I55">
            <v>2189.5528739824599</v>
          </cell>
        </row>
        <row r="56">
          <cell r="B56">
            <v>437.09725333260457</v>
          </cell>
          <cell r="C56">
            <v>501.03928080432507</v>
          </cell>
          <cell r="D56">
            <v>606.45814054328378</v>
          </cell>
          <cell r="E56">
            <v>729.11437410507097</v>
          </cell>
          <cell r="F56">
            <v>873.03973916283837</v>
          </cell>
          <cell r="G56">
            <v>1003.8158538509966</v>
          </cell>
          <cell r="H56">
            <v>1159.4073111979014</v>
          </cell>
          <cell r="I56">
            <v>1342.7389800643703</v>
          </cell>
        </row>
        <row r="57">
          <cell r="B57">
            <v>736.00308898936498</v>
          </cell>
          <cell r="C57">
            <v>910.23389659034774</v>
          </cell>
          <cell r="D57">
            <v>1071.5037493696761</v>
          </cell>
          <cell r="E57">
            <v>1314.0593416210063</v>
          </cell>
          <cell r="F57">
            <v>1614.1846906192839</v>
          </cell>
          <cell r="G57">
            <v>1549.2298986687638</v>
          </cell>
          <cell r="H57">
            <v>1705.254081147614</v>
          </cell>
          <cell r="I57">
            <v>1917.5994607030461</v>
          </cell>
        </row>
        <row r="58">
          <cell r="B58">
            <v>448.25152805618654</v>
          </cell>
          <cell r="C58">
            <v>499.75028151615567</v>
          </cell>
          <cell r="D58">
            <v>762.00737906552672</v>
          </cell>
          <cell r="E58">
            <v>874.39698670710482</v>
          </cell>
          <cell r="F58">
            <v>1000.8457828187629</v>
          </cell>
          <cell r="G58">
            <v>951.85106794939759</v>
          </cell>
          <cell r="H58">
            <v>1057.3799402997433</v>
          </cell>
          <cell r="I58">
            <v>1211.2782604436502</v>
          </cell>
        </row>
        <row r="62">
          <cell r="B62">
            <v>497.44519969572951</v>
          </cell>
          <cell r="C62">
            <v>601.61411156516158</v>
          </cell>
          <cell r="D62">
            <v>693.22622251940084</v>
          </cell>
          <cell r="E62">
            <v>740.03046551895466</v>
          </cell>
          <cell r="F62">
            <v>835.19022575999998</v>
          </cell>
          <cell r="G62">
            <v>943.60053210984006</v>
          </cell>
          <cell r="H62">
            <v>1310.7601757794964</v>
          </cell>
          <cell r="I62">
            <v>1403.6879726348961</v>
          </cell>
        </row>
        <row r="63">
          <cell r="B63">
            <v>1823.4832603298671</v>
          </cell>
          <cell r="C63">
            <v>1990.450073870963</v>
          </cell>
          <cell r="D63">
            <v>2276.709126187669</v>
          </cell>
          <cell r="E63">
            <v>2478.422063526963</v>
          </cell>
          <cell r="F63">
            <v>2941.4726095071396</v>
          </cell>
          <cell r="G63">
            <v>3842.4603771622237</v>
          </cell>
          <cell r="H63">
            <v>4680.1167393835885</v>
          </cell>
          <cell r="I63">
            <v>4929.4242180321826</v>
          </cell>
        </row>
        <row r="64">
          <cell r="B64">
            <v>142.71911509884251</v>
          </cell>
          <cell r="C64">
            <v>129.96883236546432</v>
          </cell>
          <cell r="D64">
            <v>155.21331974316601</v>
          </cell>
          <cell r="E64">
            <v>166.86113232478905</v>
          </cell>
          <cell r="F64">
            <v>265.99253951600002</v>
          </cell>
          <cell r="G64">
            <v>279.69647515186438</v>
          </cell>
          <cell r="H64">
            <v>329.32805527461238</v>
          </cell>
          <cell r="I64">
            <v>541.58996201813454</v>
          </cell>
        </row>
        <row r="65">
          <cell r="B65">
            <v>224.3613600308218</v>
          </cell>
          <cell r="C65">
            <v>226.96636816948859</v>
          </cell>
          <cell r="D65">
            <v>228.88780012856219</v>
          </cell>
          <cell r="E65">
            <v>246.39794840645183</v>
          </cell>
          <cell r="F65">
            <v>368.30223197999999</v>
          </cell>
          <cell r="G65">
            <v>467.42226993585837</v>
          </cell>
          <cell r="H65">
            <v>505.32741149403694</v>
          </cell>
          <cell r="I65">
            <v>569.09491818257015</v>
          </cell>
        </row>
        <row r="66">
          <cell r="B66">
            <v>1016.3055468225463</v>
          </cell>
          <cell r="C66">
            <v>1564.4523878065152</v>
          </cell>
          <cell r="D66">
            <v>2500.4801018531884</v>
          </cell>
          <cell r="E66">
            <v>3144.0003042889139</v>
          </cell>
          <cell r="F66">
            <v>3705.9903586805563</v>
          </cell>
          <cell r="G66">
            <v>4994.9338054296531</v>
          </cell>
          <cell r="H66">
            <v>7109.5889812963524</v>
          </cell>
          <cell r="I66">
            <v>9855.809478998648</v>
          </cell>
        </row>
        <row r="70">
          <cell r="B70">
            <v>1140.6992353102196</v>
          </cell>
        </row>
        <row r="71">
          <cell r="B71">
            <v>894.08203413493095</v>
          </cell>
        </row>
        <row r="72">
          <cell r="B72">
            <v>2357.2216847258742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493.21750193766394</v>
          </cell>
          <cell r="E75">
            <v>665.1570688531491</v>
          </cell>
          <cell r="F75">
            <v>796.91138105158075</v>
          </cell>
          <cell r="G75">
            <v>954.76358741027786</v>
          </cell>
          <cell r="H75">
            <v>1116.5081772262783</v>
          </cell>
          <cell r="I75">
            <v>1306.9286468522198</v>
          </cell>
        </row>
        <row r="76">
          <cell r="B76">
            <v>522.52707483695065</v>
          </cell>
          <cell r="C76">
            <v>602.42182648793698</v>
          </cell>
          <cell r="D76">
            <v>691.93042871018986</v>
          </cell>
          <cell r="E76">
            <v>797.00994496613998</v>
          </cell>
          <cell r="F76">
            <v>1147.9192806509998</v>
          </cell>
          <cell r="G76">
            <v>1635.8538500845136</v>
          </cell>
          <cell r="H76">
            <v>2162.6151483502281</v>
          </cell>
          <cell r="I76">
            <v>2406.0597407970445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3023.5869011432442</v>
          </cell>
          <cell r="G77">
            <v>3896.7987981934129</v>
          </cell>
          <cell r="H77">
            <v>4870.6867538379111</v>
          </cell>
          <cell r="I77">
            <v>5198.0315173995123</v>
          </cell>
        </row>
        <row r="78">
          <cell r="B78">
            <v>654.95995300000004</v>
          </cell>
          <cell r="C78">
            <v>855.90166658040016</v>
          </cell>
          <cell r="D78">
            <v>1131.8424571574933</v>
          </cell>
          <cell r="E78">
            <v>1505.6462935113166</v>
          </cell>
          <cell r="F78">
            <v>1876.8533126956215</v>
          </cell>
          <cell r="G78">
            <v>2306.6377064764174</v>
          </cell>
          <cell r="H78">
            <v>2731.9125004194743</v>
          </cell>
          <cell r="I78">
            <v>3248.5653725142179</v>
          </cell>
        </row>
        <row r="79">
          <cell r="B79">
            <v>249.83920972583735</v>
          </cell>
          <cell r="C79">
            <v>308.01599573628386</v>
          </cell>
          <cell r="D79">
            <v>380.8803199999669</v>
          </cell>
          <cell r="E79">
            <v>513.15336004387154</v>
          </cell>
          <cell r="F79">
            <v>673.58471741620883</v>
          </cell>
          <cell r="G79">
            <v>728.48187188562986</v>
          </cell>
          <cell r="H79">
            <v>872.4954531387001</v>
          </cell>
          <cell r="I79">
            <v>1064.7333942261016</v>
          </cell>
        </row>
        <row r="80">
          <cell r="B80">
            <v>661.61552598741434</v>
          </cell>
          <cell r="C80">
            <v>806.75479014733469</v>
          </cell>
          <cell r="D80">
            <v>1039.1841951665117</v>
          </cell>
          <cell r="E80">
            <v>1317.8458405041961</v>
          </cell>
          <cell r="F80">
            <v>1721.5032083199999</v>
          </cell>
          <cell r="G80">
            <v>2158.7082136274053</v>
          </cell>
          <cell r="H80">
            <v>2491.5335285880515</v>
          </cell>
          <cell r="I80">
            <v>2756.3187628052183</v>
          </cell>
        </row>
        <row r="82">
          <cell r="B82">
            <v>17809.724423267504</v>
          </cell>
          <cell r="C82">
            <v>21754.870871321113</v>
          </cell>
          <cell r="D82">
            <v>28664.102586635701</v>
          </cell>
          <cell r="E82">
            <v>35662.041663128228</v>
          </cell>
          <cell r="F82">
            <v>43210.190052607351</v>
          </cell>
          <cell r="G82">
            <v>52105.590867600258</v>
          </cell>
          <cell r="H82">
            <v>63296.704555198346</v>
          </cell>
          <cell r="I82">
            <v>73701.300455143675</v>
          </cell>
        </row>
        <row r="86">
          <cell r="B86">
            <v>895.36021238331523</v>
          </cell>
          <cell r="C86">
            <v>1399.5772845737665</v>
          </cell>
          <cell r="D86">
            <v>1514.4953769999993</v>
          </cell>
          <cell r="E86">
            <v>935.55028999999922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6290.1102447735939</v>
          </cell>
        </row>
        <row r="88">
          <cell r="B88">
            <v>18705.084635650819</v>
          </cell>
          <cell r="C88">
            <v>23169.488125808715</v>
          </cell>
          <cell r="D88">
            <v>30265.88963460131</v>
          </cell>
          <cell r="E88">
            <v>36698.08218212823</v>
          </cell>
          <cell r="F88">
            <v>44352.945139587355</v>
          </cell>
          <cell r="G88">
            <v>56070.070867600261</v>
          </cell>
          <cell r="H88">
            <v>68463.704555198346</v>
          </cell>
          <cell r="I88">
            <v>79991.410699917265</v>
          </cell>
        </row>
        <row r="93">
          <cell r="C93">
            <v>16.354304568444022</v>
          </cell>
          <cell r="D93">
            <v>20.476308530868124</v>
          </cell>
          <cell r="E93">
            <v>16.594451055008278</v>
          </cell>
          <cell r="F93">
            <v>12.200408665325284</v>
          </cell>
          <cell r="G93">
            <v>15.30152439017715</v>
          </cell>
          <cell r="H93">
            <v>13.211522349136587</v>
          </cell>
          <cell r="I93">
            <v>10.419018364426762</v>
          </cell>
        </row>
        <row r="94">
          <cell r="C94">
            <v>23.867325794661198</v>
          </cell>
          <cell r="D94">
            <v>30.628218760205783</v>
          </cell>
          <cell r="E94">
            <v>21.252283098836628</v>
          </cell>
          <cell r="F94">
            <v>20.859027235998198</v>
          </cell>
          <cell r="G94">
            <v>26.417920368392302</v>
          </cell>
          <cell r="H94">
            <v>22.103830966904781</v>
          </cell>
          <cell r="I94">
            <v>16.83768972131034</v>
          </cell>
        </row>
        <row r="95">
          <cell r="C95">
            <v>6.457020437776535</v>
          </cell>
          <cell r="D95">
            <v>8.4264784945137734</v>
          </cell>
          <cell r="E95">
            <v>3.9949002732821555</v>
          </cell>
          <cell r="F95">
            <v>7.7171007429216161</v>
          </cell>
          <cell r="G95">
            <v>9.6411526534528491</v>
          </cell>
          <cell r="H95">
            <v>7.8545968053896047</v>
          </cell>
          <cell r="I95">
            <v>5.8130125153797536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view="pageBreakPreview" zoomScale="60" zoomScaleNormal="100" workbookViewId="0">
      <selection activeCell="U22" sqref="U22"/>
    </sheetView>
  </sheetViews>
  <sheetFormatPr defaultRowHeight="15"/>
  <cols>
    <col min="1" max="1" width="2.140625" customWidth="1"/>
    <col min="2" max="2" width="11.42578125" customWidth="1"/>
    <col min="3" max="3" width="11.28515625" customWidth="1"/>
    <col min="4" max="4" width="13.140625" customWidth="1"/>
    <col min="5" max="5" width="21" customWidth="1"/>
    <col min="6" max="8" width="10.85546875" customWidth="1"/>
    <col min="9" max="9" width="1.285156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5.5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16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B7" s="5"/>
      <c r="C7" s="5"/>
      <c r="D7" s="5"/>
      <c r="E7" s="5"/>
      <c r="F7" s="5"/>
      <c r="G7" s="5"/>
      <c r="H7" s="18"/>
    </row>
    <row r="8" spans="2:8" ht="36.75" customHeight="1">
      <c r="C8" s="5"/>
      <c r="D8" s="5"/>
      <c r="E8" s="5"/>
      <c r="F8" s="5"/>
      <c r="G8" s="5"/>
      <c r="H8" s="5"/>
    </row>
    <row r="9" spans="2:8" ht="36.75" customHeight="1">
      <c r="C9" s="5"/>
      <c r="D9" s="408" t="s">
        <v>209</v>
      </c>
      <c r="E9" s="408"/>
      <c r="F9" s="5"/>
      <c r="G9" s="5"/>
      <c r="H9" s="5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7" t="s">
        <v>1</v>
      </c>
    </row>
    <row r="21" spans="2:2">
      <c r="B21" s="8" t="s">
        <v>2</v>
      </c>
    </row>
    <row r="22" spans="2:2">
      <c r="B22" s="180" t="s">
        <v>159</v>
      </c>
    </row>
    <row r="23" spans="2:2" ht="7.5" customHeight="1"/>
  </sheetData>
  <mergeCells count="1">
    <mergeCell ref="D9:E9"/>
  </mergeCells>
  <hyperlinks>
    <hyperlink ref="B22" r:id="rId1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view="pageBreakPreview" topLeftCell="A23" zoomScale="60" zoomScaleNormal="110" workbookViewId="0">
      <selection activeCell="G63" sqref="G63"/>
    </sheetView>
  </sheetViews>
  <sheetFormatPr defaultColWidth="9.140625" defaultRowHeight="18.75"/>
  <cols>
    <col min="1" max="1" width="7" style="185" customWidth="1"/>
    <col min="2" max="2" width="46.42578125" style="301" customWidth="1"/>
    <col min="3" max="3" width="12.85546875" style="185" bestFit="1" customWidth="1"/>
    <col min="4" max="5" width="12.85546875" style="222" bestFit="1" customWidth="1"/>
    <col min="6" max="8" width="13.5703125" style="222" customWidth="1"/>
    <col min="9" max="9" width="13.140625" style="222" customWidth="1"/>
    <col min="10" max="16384" width="9.140625" style="222"/>
  </cols>
  <sheetData>
    <row r="1" spans="1:10" ht="9.75" customHeight="1">
      <c r="A1" s="245"/>
      <c r="C1" s="302"/>
    </row>
    <row r="2" spans="1:10">
      <c r="A2" s="303" t="s">
        <v>190</v>
      </c>
    </row>
    <row r="3" spans="1:10">
      <c r="C3" s="418"/>
      <c r="D3" s="418"/>
      <c r="E3" s="304"/>
      <c r="F3" s="329"/>
      <c r="G3" s="340"/>
      <c r="H3" s="382"/>
    </row>
    <row r="4" spans="1:10" ht="22.5" customHeight="1">
      <c r="A4" s="305"/>
      <c r="B4" s="305"/>
      <c r="C4" s="384" t="s">
        <v>201</v>
      </c>
      <c r="D4" s="385" t="s">
        <v>202</v>
      </c>
      <c r="E4" s="384" t="s">
        <v>203</v>
      </c>
      <c r="F4" s="384" t="s">
        <v>179</v>
      </c>
      <c r="G4" s="384" t="s">
        <v>183</v>
      </c>
      <c r="H4" s="384" t="s">
        <v>204</v>
      </c>
      <c r="I4" s="384" t="s">
        <v>207</v>
      </c>
    </row>
    <row r="5" spans="1:10" s="231" customFormat="1">
      <c r="A5" s="306">
        <v>1</v>
      </c>
      <c r="B5" s="307" t="s">
        <v>26</v>
      </c>
      <c r="C5" s="308">
        <v>25289.513176412904</v>
      </c>
      <c r="D5" s="308">
        <v>25527.965119922068</v>
      </c>
      <c r="E5" s="308">
        <v>26103.415240935021</v>
      </c>
      <c r="F5" s="308">
        <v>26862.268810764836</v>
      </c>
      <c r="G5" s="308">
        <v>28503.190071517398</v>
      </c>
      <c r="H5" s="308">
        <v>29877.505604698563</v>
      </c>
      <c r="I5" s="308">
        <v>31266.112256226399</v>
      </c>
    </row>
    <row r="6" spans="1:10" s="185" customFormat="1" ht="23.1" customHeight="1">
      <c r="A6" s="309">
        <v>1.01</v>
      </c>
      <c r="B6" s="309" t="s">
        <v>65</v>
      </c>
      <c r="C6" s="310">
        <v>17061.648449102642</v>
      </c>
      <c r="D6" s="310">
        <v>17535.178948726792</v>
      </c>
      <c r="E6" s="310">
        <v>17829.967891728764</v>
      </c>
      <c r="F6" s="310">
        <v>18228.333256209706</v>
      </c>
      <c r="G6" s="310">
        <v>19535.462416230399</v>
      </c>
      <c r="H6" s="310">
        <v>20677.847118841481</v>
      </c>
      <c r="I6" s="310">
        <v>21772.821916052297</v>
      </c>
    </row>
    <row r="7" spans="1:10" s="185" customFormat="1" ht="23.1" customHeight="1">
      <c r="A7" s="309"/>
      <c r="B7" s="311" t="s">
        <v>94</v>
      </c>
      <c r="C7" s="310">
        <v>1980.3326200358401</v>
      </c>
      <c r="D7" s="310">
        <v>2065.3973521344001</v>
      </c>
      <c r="E7" s="310">
        <v>1901.0239294809603</v>
      </c>
      <c r="F7" s="310">
        <v>1767.6409996224002</v>
      </c>
      <c r="G7" s="310">
        <v>1930.0032000000001</v>
      </c>
      <c r="H7" s="310">
        <v>2001.8334320610898</v>
      </c>
      <c r="I7" s="310">
        <v>2110.6252368094165</v>
      </c>
    </row>
    <row r="8" spans="1:10" s="185" customFormat="1" ht="23.1" customHeight="1">
      <c r="A8" s="309">
        <v>1.02</v>
      </c>
      <c r="B8" s="309" t="s">
        <v>66</v>
      </c>
      <c r="C8" s="310">
        <v>4354.0616493337402</v>
      </c>
      <c r="D8" s="310">
        <v>4575.943704017338</v>
      </c>
      <c r="E8" s="310">
        <v>4816.1440992217395</v>
      </c>
      <c r="F8" s="310">
        <v>5074.1103653780938</v>
      </c>
      <c r="G8" s="310">
        <v>5361.6636196445706</v>
      </c>
      <c r="H8" s="310">
        <v>5649.8911566982661</v>
      </c>
      <c r="I8" s="310">
        <v>5956.0367367784274</v>
      </c>
    </row>
    <row r="9" spans="1:10" s="185" customFormat="1" ht="23.1" customHeight="1">
      <c r="A9" s="309">
        <v>1.03</v>
      </c>
      <c r="B9" s="309" t="s">
        <v>67</v>
      </c>
      <c r="C9" s="310">
        <v>2047.6676508880562</v>
      </c>
      <c r="D9" s="310">
        <v>2016.1360425066293</v>
      </c>
      <c r="E9" s="310">
        <v>1937.1103881811016</v>
      </c>
      <c r="F9" s="310">
        <v>1992.5262498527532</v>
      </c>
      <c r="G9" s="310">
        <v>2059.9796860343222</v>
      </c>
      <c r="H9" s="310">
        <v>2108.4117972140789</v>
      </c>
      <c r="I9" s="310">
        <v>2071.6783636804894</v>
      </c>
    </row>
    <row r="10" spans="1:10" s="185" customFormat="1" ht="23.1" customHeight="1">
      <c r="A10" s="309">
        <v>1.04</v>
      </c>
      <c r="B10" s="309" t="s">
        <v>68</v>
      </c>
      <c r="C10" s="310">
        <v>1826.1354270884656</v>
      </c>
      <c r="D10" s="310">
        <v>1400.7064246713064</v>
      </c>
      <c r="E10" s="310">
        <v>1520.1928618034126</v>
      </c>
      <c r="F10" s="310">
        <v>1567.2989393242817</v>
      </c>
      <c r="G10" s="310">
        <v>1546.0843496081043</v>
      </c>
      <c r="H10" s="310">
        <v>1441.3555319447375</v>
      </c>
      <c r="I10" s="310">
        <v>1465.5752397151837</v>
      </c>
    </row>
    <row r="11" spans="1:10" s="231" customFormat="1" ht="23.1" customHeight="1">
      <c r="A11" s="306">
        <v>2</v>
      </c>
      <c r="B11" s="307" t="s">
        <v>27</v>
      </c>
      <c r="C11" s="308">
        <v>36301.528728276106</v>
      </c>
      <c r="D11" s="308">
        <v>36333.164512398493</v>
      </c>
      <c r="E11" s="308">
        <v>36668.352430525556</v>
      </c>
      <c r="F11" s="308">
        <v>39734.899154061859</v>
      </c>
      <c r="G11" s="308">
        <v>41912.909851214841</v>
      </c>
      <c r="H11" s="308">
        <v>47128.088645953481</v>
      </c>
      <c r="I11" s="308">
        <v>49112.921580928392</v>
      </c>
      <c r="J11" s="383"/>
    </row>
    <row r="12" spans="1:10" ht="23.1" customHeight="1">
      <c r="A12" s="309">
        <v>2.0099999999999998</v>
      </c>
      <c r="B12" s="309" t="s">
        <v>8</v>
      </c>
      <c r="C12" s="310">
        <v>9130.3431426682364</v>
      </c>
      <c r="D12" s="310">
        <v>9523.1529474509189</v>
      </c>
      <c r="E12" s="310">
        <v>7990.7735531541757</v>
      </c>
      <c r="F12" s="310">
        <v>9111.8211940134279</v>
      </c>
      <c r="G12" s="310">
        <v>8813.4819403475594</v>
      </c>
      <c r="H12" s="310">
        <v>13095.067733328371</v>
      </c>
      <c r="I12" s="310">
        <v>14450.921780052002</v>
      </c>
      <c r="J12" s="383"/>
    </row>
    <row r="13" spans="1:10" ht="23.1" customHeight="1">
      <c r="A13" s="309">
        <v>2.02</v>
      </c>
      <c r="B13" s="309" t="s">
        <v>9</v>
      </c>
      <c r="C13" s="310">
        <v>14522.736521172639</v>
      </c>
      <c r="D13" s="310">
        <v>14149.825006282963</v>
      </c>
      <c r="E13" s="310">
        <v>14667.649407391231</v>
      </c>
      <c r="F13" s="310">
        <v>15829.191397742779</v>
      </c>
      <c r="G13" s="310">
        <v>17335.523273129787</v>
      </c>
      <c r="H13" s="310">
        <v>18054.051226257132</v>
      </c>
      <c r="I13" s="310">
        <v>19195.325857944823</v>
      </c>
      <c r="J13" s="383"/>
    </row>
    <row r="14" spans="1:10" ht="23.1" customHeight="1">
      <c r="A14" s="309">
        <v>2.0299999999999998</v>
      </c>
      <c r="B14" s="309" t="s">
        <v>57</v>
      </c>
      <c r="C14" s="310">
        <v>1327.0108795943897</v>
      </c>
      <c r="D14" s="310">
        <v>1344.2230137901731</v>
      </c>
      <c r="E14" s="310">
        <v>1581.8316240019242</v>
      </c>
      <c r="F14" s="310">
        <v>1490.6720915070882</v>
      </c>
      <c r="G14" s="310">
        <v>1780.1430334963525</v>
      </c>
      <c r="H14" s="310">
        <v>1878.7234876288937</v>
      </c>
      <c r="I14" s="310">
        <v>1991.0111444886199</v>
      </c>
      <c r="J14" s="383"/>
    </row>
    <row r="15" spans="1:10" ht="23.1" customHeight="1">
      <c r="A15" s="309">
        <v>2.04</v>
      </c>
      <c r="B15" s="309" t="s">
        <v>58</v>
      </c>
      <c r="C15" s="310">
        <v>680.34672402543254</v>
      </c>
      <c r="D15" s="310">
        <v>720.75169164637634</v>
      </c>
      <c r="E15" s="310">
        <v>821.22503531678137</v>
      </c>
      <c r="F15" s="310">
        <v>724.27879021285753</v>
      </c>
      <c r="G15" s="310">
        <v>768.20490719720101</v>
      </c>
      <c r="H15" s="310">
        <v>740.60602560822292</v>
      </c>
      <c r="I15" s="310">
        <v>708.03032649852491</v>
      </c>
      <c r="J15" s="383"/>
    </row>
    <row r="16" spans="1:10" s="231" customFormat="1" ht="23.1" customHeight="1">
      <c r="A16" s="309">
        <v>2.0499999999999998</v>
      </c>
      <c r="B16" s="309" t="s">
        <v>25</v>
      </c>
      <c r="C16" s="310">
        <v>10641.091460815411</v>
      </c>
      <c r="D16" s="310">
        <v>10595.211853228064</v>
      </c>
      <c r="E16" s="310">
        <v>11606.872810661444</v>
      </c>
      <c r="F16" s="310">
        <v>12578.935680585706</v>
      </c>
      <c r="G16" s="310">
        <v>13215.556697043943</v>
      </c>
      <c r="H16" s="310">
        <v>13359.640173130862</v>
      </c>
      <c r="I16" s="310">
        <v>12767.632471944415</v>
      </c>
      <c r="J16" s="383"/>
    </row>
    <row r="17" spans="1:9" ht="23.1" customHeight="1">
      <c r="A17" s="306">
        <v>3</v>
      </c>
      <c r="B17" s="307" t="s">
        <v>28</v>
      </c>
      <c r="C17" s="308">
        <v>48408.260839203765</v>
      </c>
      <c r="D17" s="308">
        <v>51016.788441951496</v>
      </c>
      <c r="E17" s="308">
        <v>52546.632660641015</v>
      </c>
      <c r="F17" s="308">
        <v>54014.215311967215</v>
      </c>
      <c r="G17" s="308">
        <v>55776.209796230563</v>
      </c>
      <c r="H17" s="308">
        <v>57294.718554473009</v>
      </c>
      <c r="I17" s="308">
        <v>61643.694835805101</v>
      </c>
    </row>
    <row r="18" spans="1:9" ht="36" customHeight="1">
      <c r="A18" s="312">
        <v>3.01</v>
      </c>
      <c r="B18" s="313" t="s">
        <v>59</v>
      </c>
      <c r="C18" s="310">
        <v>13117.626524888676</v>
      </c>
      <c r="D18" s="310">
        <v>13385.749829852857</v>
      </c>
      <c r="E18" s="310">
        <v>13453.734198066699</v>
      </c>
      <c r="F18" s="310">
        <v>13393.218131572121</v>
      </c>
      <c r="G18" s="310">
        <v>14491.997275586054</v>
      </c>
      <c r="H18" s="310">
        <v>14892.060843028343</v>
      </c>
      <c r="I18" s="310">
        <v>15436.492647091403</v>
      </c>
    </row>
    <row r="19" spans="1:9" ht="23.1" customHeight="1">
      <c r="A19" s="312">
        <v>3.02</v>
      </c>
      <c r="B19" s="313" t="s">
        <v>60</v>
      </c>
      <c r="C19" s="310">
        <v>4576.6346301910526</v>
      </c>
      <c r="D19" s="310">
        <v>4646.2818854837269</v>
      </c>
      <c r="E19" s="310">
        <v>4834.9067889585294</v>
      </c>
      <c r="F19" s="310">
        <v>4945.8572834596243</v>
      </c>
      <c r="G19" s="310">
        <v>5323.9610949549842</v>
      </c>
      <c r="H19" s="310">
        <v>5494.1206466989506</v>
      </c>
      <c r="I19" s="310">
        <v>5824.1759767356543</v>
      </c>
    </row>
    <row r="20" spans="1:9" ht="23.1" customHeight="1">
      <c r="A20" s="312">
        <v>3.03</v>
      </c>
      <c r="B20" s="313" t="s">
        <v>61</v>
      </c>
      <c r="C20" s="310">
        <v>6979.2679808855974</v>
      </c>
      <c r="D20" s="310">
        <v>7383.5490478475649</v>
      </c>
      <c r="E20" s="310">
        <v>7577.2161197172773</v>
      </c>
      <c r="F20" s="310">
        <v>7663.7166827557803</v>
      </c>
      <c r="G20" s="310">
        <v>8349.5375872867808</v>
      </c>
      <c r="H20" s="310">
        <v>8441.6930058523376</v>
      </c>
      <c r="I20" s="310">
        <v>8808.257343024743</v>
      </c>
    </row>
    <row r="21" spans="1:9" ht="23.1" customHeight="1">
      <c r="A21" s="312">
        <v>3.04</v>
      </c>
      <c r="B21" s="313" t="s">
        <v>62</v>
      </c>
      <c r="C21" s="310">
        <v>1876.0714349897771</v>
      </c>
      <c r="D21" s="310">
        <v>2432.4787531695056</v>
      </c>
      <c r="E21" s="310">
        <v>2723.1542122993378</v>
      </c>
      <c r="F21" s="310">
        <v>2874.529829307141</v>
      </c>
      <c r="G21" s="310">
        <v>2994.635940971174</v>
      </c>
      <c r="H21" s="310">
        <v>3387.6439325567867</v>
      </c>
      <c r="I21" s="310">
        <v>4963.9435153509839</v>
      </c>
    </row>
    <row r="22" spans="1:9" ht="23.1" customHeight="1">
      <c r="A22" s="312">
        <v>3.05</v>
      </c>
      <c r="B22" s="314" t="s">
        <v>91</v>
      </c>
      <c r="C22" s="310">
        <v>5953.1635141750412</v>
      </c>
      <c r="D22" s="310">
        <v>7226.2553602313901</v>
      </c>
      <c r="E22" s="310">
        <v>8158.9146834667972</v>
      </c>
      <c r="F22" s="310">
        <v>8811.361728850512</v>
      </c>
      <c r="G22" s="310">
        <v>7251.2098070077109</v>
      </c>
      <c r="H22" s="310">
        <v>6656.3279017700461</v>
      </c>
      <c r="I22" s="310">
        <v>6760.6697336666521</v>
      </c>
    </row>
    <row r="23" spans="1:9" ht="23.1" customHeight="1">
      <c r="A23" s="312">
        <v>3.06</v>
      </c>
      <c r="B23" s="314" t="s">
        <v>185</v>
      </c>
      <c r="C23" s="310">
        <v>1145.0895162983625</v>
      </c>
      <c r="D23" s="310">
        <v>1142.1630669921972</v>
      </c>
      <c r="E23" s="310">
        <v>1177.6135039619785</v>
      </c>
      <c r="F23" s="310">
        <v>1214.8018036732672</v>
      </c>
      <c r="G23" s="310">
        <v>1261.1981532057825</v>
      </c>
      <c r="H23" s="310">
        <v>1179.271168554063</v>
      </c>
      <c r="I23" s="310">
        <v>1413.3718473627559</v>
      </c>
    </row>
    <row r="24" spans="1:9" ht="41.25" customHeight="1">
      <c r="A24" s="312">
        <v>3.07</v>
      </c>
      <c r="B24" s="314" t="s">
        <v>184</v>
      </c>
      <c r="C24" s="310">
        <v>1612.2970837660723</v>
      </c>
      <c r="D24" s="310">
        <v>1722.0118793422478</v>
      </c>
      <c r="E24" s="310">
        <v>1746.2532606507716</v>
      </c>
      <c r="F24" s="310">
        <v>1672.5170976925649</v>
      </c>
      <c r="G24" s="310">
        <v>1720.7535361735081</v>
      </c>
      <c r="H24" s="310">
        <v>1725.3740009658254</v>
      </c>
      <c r="I24" s="310">
        <v>1813.0885362621689</v>
      </c>
    </row>
    <row r="25" spans="1:9" ht="39.75" customHeight="1">
      <c r="A25" s="312">
        <v>3.08</v>
      </c>
      <c r="B25" s="314" t="s">
        <v>63</v>
      </c>
      <c r="C25" s="310">
        <v>4264.5444985858257</v>
      </c>
      <c r="D25" s="310">
        <v>4115.1893246051932</v>
      </c>
      <c r="E25" s="310">
        <v>4009.5948158283513</v>
      </c>
      <c r="F25" s="310">
        <v>4364.9264257635241</v>
      </c>
      <c r="G25" s="310">
        <v>4546.8871960725528</v>
      </c>
      <c r="H25" s="310">
        <v>4742.2636715791195</v>
      </c>
      <c r="I25" s="310">
        <v>4917.3874712005363</v>
      </c>
    </row>
    <row r="26" spans="1:9" ht="23.1" customHeight="1">
      <c r="A26" s="312">
        <v>3.09</v>
      </c>
      <c r="B26" s="314" t="s">
        <v>7</v>
      </c>
      <c r="C26" s="310">
        <v>4693.0319436777863</v>
      </c>
      <c r="D26" s="310">
        <v>4679.1261501530498</v>
      </c>
      <c r="E26" s="310">
        <v>4657.8870025413835</v>
      </c>
      <c r="F26" s="310">
        <v>4764.6407859234669</v>
      </c>
      <c r="G26" s="310">
        <v>5064.5200843915409</v>
      </c>
      <c r="H26" s="310">
        <v>5263.9752201698848</v>
      </c>
      <c r="I26" s="310">
        <v>5758.9892415854401</v>
      </c>
    </row>
    <row r="27" spans="1:9" ht="23.1" customHeight="1">
      <c r="A27" s="312">
        <v>3.1</v>
      </c>
      <c r="B27" s="314" t="s">
        <v>155</v>
      </c>
      <c r="C27" s="310">
        <v>2611.6480930888893</v>
      </c>
      <c r="D27" s="310">
        <v>2682.4451642368717</v>
      </c>
      <c r="E27" s="310">
        <v>2563.2836445383182</v>
      </c>
      <c r="F27" s="310">
        <v>2666.0592372368378</v>
      </c>
      <c r="G27" s="310">
        <v>3041.5570877688187</v>
      </c>
      <c r="H27" s="310">
        <v>3727.6743074094961</v>
      </c>
      <c r="I27" s="310">
        <v>4116.5526589312431</v>
      </c>
    </row>
    <row r="28" spans="1:9" ht="38.25" customHeight="1">
      <c r="A28" s="312">
        <v>3.11</v>
      </c>
      <c r="B28" s="239" t="s">
        <v>192</v>
      </c>
      <c r="C28" s="310">
        <v>1578.8856186566809</v>
      </c>
      <c r="D28" s="310">
        <v>1601.5379800368871</v>
      </c>
      <c r="E28" s="310">
        <v>1644.0744306115716</v>
      </c>
      <c r="F28" s="310">
        <v>1642.5863057323738</v>
      </c>
      <c r="G28" s="310">
        <v>1729.9520328116553</v>
      </c>
      <c r="H28" s="310">
        <v>1784.3138558881492</v>
      </c>
      <c r="I28" s="310">
        <v>1830.7658645935257</v>
      </c>
    </row>
    <row r="29" spans="1:9" s="231" customFormat="1" ht="37.5" customHeight="1">
      <c r="A29" s="315">
        <v>4</v>
      </c>
      <c r="B29" s="316" t="s">
        <v>177</v>
      </c>
      <c r="C29" s="317">
        <v>109999.30274389277</v>
      </c>
      <c r="D29" s="317">
        <v>112877.91807427205</v>
      </c>
      <c r="E29" s="317">
        <v>115318.40033210159</v>
      </c>
      <c r="F29" s="317">
        <v>120611.3832767939</v>
      </c>
      <c r="G29" s="317">
        <v>126192.30971896282</v>
      </c>
      <c r="H29" s="317">
        <v>134300.31280512505</v>
      </c>
      <c r="I29" s="317">
        <v>142022.7286729599</v>
      </c>
    </row>
    <row r="30" spans="1:9" ht="22.5" customHeight="1">
      <c r="A30" s="318"/>
      <c r="B30" s="319" t="s">
        <v>69</v>
      </c>
      <c r="C30" s="310">
        <v>6847.8618875922002</v>
      </c>
      <c r="D30" s="310">
        <v>7088.49574787246</v>
      </c>
      <c r="E30" s="310">
        <v>7273.2766598077897</v>
      </c>
      <c r="F30" s="310">
        <v>7620.3526132290199</v>
      </c>
      <c r="G30" s="310">
        <v>7967.3637166380004</v>
      </c>
      <c r="H30" s="310">
        <v>8566.9239769310534</v>
      </c>
      <c r="I30" s="310">
        <v>9090.4952437085867</v>
      </c>
    </row>
    <row r="31" spans="1:9" ht="40.5" customHeight="1">
      <c r="A31" s="315">
        <v>5</v>
      </c>
      <c r="B31" s="316" t="s">
        <v>178</v>
      </c>
      <c r="C31" s="317">
        <v>116847.16463148496</v>
      </c>
      <c r="D31" s="317">
        <v>119966.4138221445</v>
      </c>
      <c r="E31" s="317">
        <v>122591.67699190938</v>
      </c>
      <c r="F31" s="317">
        <v>128231.73589002292</v>
      </c>
      <c r="G31" s="317">
        <v>134159.67343560082</v>
      </c>
      <c r="H31" s="317">
        <v>142867.2367820561</v>
      </c>
      <c r="I31" s="317">
        <v>151113.22391666847</v>
      </c>
    </row>
    <row r="32" spans="1:9" ht="3.75" customHeight="1">
      <c r="A32" s="345"/>
      <c r="B32" s="346"/>
      <c r="C32" s="347"/>
      <c r="D32" s="348"/>
      <c r="E32" s="348"/>
      <c r="F32" s="348"/>
      <c r="G32" s="348"/>
      <c r="H32" s="348"/>
    </row>
    <row r="33" spans="1:9" ht="20.25" customHeight="1">
      <c r="A33" s="349" t="s">
        <v>205</v>
      </c>
      <c r="B33" s="350"/>
      <c r="C33" s="351" t="e">
        <v>#REF!</v>
      </c>
      <c r="D33" s="351">
        <v>2.6169396155914404E-2</v>
      </c>
      <c r="E33" s="351">
        <v>2.1620546334170765E-2</v>
      </c>
      <c r="F33" s="351">
        <v>4.5898858546851384E-2</v>
      </c>
      <c r="G33" s="351"/>
      <c r="H33" s="351"/>
      <c r="I33" s="348"/>
    </row>
    <row r="34" spans="1:9" ht="22.5" customHeight="1">
      <c r="A34" s="349"/>
      <c r="B34" s="350"/>
      <c r="C34" s="351" t="e">
        <v>#REF!</v>
      </c>
      <c r="D34" s="351">
        <v>3.5139999058139582E-2</v>
      </c>
      <c r="E34" s="351">
        <v>2.6067718526993522E-2</v>
      </c>
      <c r="F34" s="351">
        <v>4.771933884203472E-2</v>
      </c>
      <c r="G34" s="351"/>
      <c r="H34" s="351"/>
      <c r="I34" s="348"/>
    </row>
    <row r="35" spans="1:9">
      <c r="A35" s="245"/>
      <c r="C35" s="302"/>
    </row>
    <row r="36" spans="1:9">
      <c r="A36" s="303" t="s">
        <v>200</v>
      </c>
    </row>
    <row r="37" spans="1:9">
      <c r="C37" s="418"/>
      <c r="D37" s="418"/>
      <c r="E37" s="304"/>
      <c r="F37" s="329"/>
      <c r="G37" s="340"/>
      <c r="H37" s="382"/>
    </row>
    <row r="38" spans="1:9" ht="22.5" customHeight="1">
      <c r="A38" s="305"/>
      <c r="B38" s="305"/>
      <c r="C38" s="384" t="s">
        <v>201</v>
      </c>
      <c r="D38" s="385" t="s">
        <v>202</v>
      </c>
      <c r="E38" s="384" t="s">
        <v>203</v>
      </c>
      <c r="F38" s="384" t="s">
        <v>179</v>
      </c>
      <c r="G38" s="384" t="s">
        <v>183</v>
      </c>
      <c r="H38" s="384" t="s">
        <v>204</v>
      </c>
      <c r="I38" s="384" t="s">
        <v>207</v>
      </c>
    </row>
    <row r="39" spans="1:9" ht="32.25" customHeight="1">
      <c r="A39" s="306">
        <v>1</v>
      </c>
      <c r="B39" s="307" t="s">
        <v>26</v>
      </c>
      <c r="C39" s="323">
        <v>0</v>
      </c>
      <c r="D39" s="323">
        <v>0.94288862678291707</v>
      </c>
      <c r="E39" s="323">
        <v>2.2541950300765308</v>
      </c>
      <c r="F39" s="323">
        <v>2.9071045410172616</v>
      </c>
      <c r="G39" s="323">
        <v>6.1086473086553923</v>
      </c>
      <c r="H39" s="323">
        <v>4.8216200703600833</v>
      </c>
      <c r="I39" s="323">
        <v>4.6476659393863855</v>
      </c>
    </row>
    <row r="40" spans="1:9" ht="15" hidden="1" customHeight="1">
      <c r="A40" s="309">
        <v>1.01</v>
      </c>
      <c r="B40" s="309" t="s">
        <v>65</v>
      </c>
      <c r="C40" s="323">
        <v>0</v>
      </c>
      <c r="D40" s="324">
        <v>2.7754088418640208</v>
      </c>
      <c r="E40" s="324"/>
      <c r="F40" s="324"/>
      <c r="G40" s="324"/>
      <c r="H40" s="324"/>
      <c r="I40" s="324"/>
    </row>
    <row r="41" spans="1:9" ht="15" hidden="1" customHeight="1">
      <c r="A41" s="309"/>
      <c r="B41" s="311" t="s">
        <v>94</v>
      </c>
      <c r="C41" s="323">
        <v>0</v>
      </c>
      <c r="D41" s="324">
        <v>4.2954769940122759</v>
      </c>
      <c r="E41" s="324"/>
      <c r="F41" s="324"/>
      <c r="G41" s="324"/>
      <c r="H41" s="324"/>
      <c r="I41" s="324"/>
    </row>
    <row r="42" spans="1:9" ht="15" hidden="1" customHeight="1">
      <c r="A42" s="309">
        <v>1.02</v>
      </c>
      <c r="B42" s="309" t="s">
        <v>66</v>
      </c>
      <c r="C42" s="323">
        <v>0</v>
      </c>
      <c r="D42" s="324">
        <v>5.095978710304891</v>
      </c>
      <c r="E42" s="324"/>
      <c r="F42" s="324"/>
      <c r="G42" s="324"/>
      <c r="H42" s="324"/>
      <c r="I42" s="324"/>
    </row>
    <row r="43" spans="1:9" ht="15" hidden="1" customHeight="1">
      <c r="A43" s="309">
        <v>1.03</v>
      </c>
      <c r="B43" s="309" t="s">
        <v>67</v>
      </c>
      <c r="C43" s="323">
        <v>0</v>
      </c>
      <c r="D43" s="324">
        <v>-1.5398792068503866</v>
      </c>
      <c r="E43" s="324"/>
      <c r="F43" s="324"/>
      <c r="G43" s="324"/>
      <c r="H43" s="324"/>
      <c r="I43" s="324"/>
    </row>
    <row r="44" spans="1:9" ht="15" hidden="1" customHeight="1">
      <c r="A44" s="309">
        <v>1.04</v>
      </c>
      <c r="B44" s="309" t="s">
        <v>68</v>
      </c>
      <c r="C44" s="323">
        <v>0</v>
      </c>
      <c r="D44" s="324">
        <v>-23.296684139984634</v>
      </c>
      <c r="E44" s="324"/>
      <c r="F44" s="324"/>
      <c r="G44" s="324"/>
      <c r="H44" s="324"/>
      <c r="I44" s="324"/>
    </row>
    <row r="45" spans="1:9" ht="32.25" customHeight="1">
      <c r="A45" s="306">
        <v>2</v>
      </c>
      <c r="B45" s="307" t="s">
        <v>27</v>
      </c>
      <c r="C45" s="323">
        <v>0</v>
      </c>
      <c r="D45" s="323">
        <v>8.7147250351861771E-2</v>
      </c>
      <c r="E45" s="323">
        <v>0.92253984101131437</v>
      </c>
      <c r="F45" s="323">
        <v>8.3629247573814496</v>
      </c>
      <c r="G45" s="323">
        <v>5.481354535991926</v>
      </c>
      <c r="H45" s="323">
        <v>12.442893641247579</v>
      </c>
      <c r="I45" s="323">
        <v>4.2115710439390597</v>
      </c>
    </row>
    <row r="46" spans="1:9" ht="15" hidden="1" customHeight="1">
      <c r="A46" s="309">
        <v>2.0099999999999998</v>
      </c>
      <c r="B46" s="309" t="s">
        <v>8</v>
      </c>
      <c r="C46" s="323">
        <v>0</v>
      </c>
      <c r="D46" s="324">
        <v>4.3022458043990639</v>
      </c>
      <c r="E46" s="324"/>
      <c r="F46" s="324"/>
      <c r="G46" s="324"/>
      <c r="H46" s="324"/>
      <c r="I46" s="324"/>
    </row>
    <row r="47" spans="1:9" ht="15" hidden="1" customHeight="1">
      <c r="A47" s="309"/>
      <c r="B47" s="311" t="s">
        <v>87</v>
      </c>
      <c r="C47" s="323">
        <v>0</v>
      </c>
      <c r="D47" s="324" t="e">
        <v>#REF!</v>
      </c>
      <c r="E47" s="324"/>
      <c r="F47" s="324"/>
      <c r="G47" s="324"/>
      <c r="H47" s="324"/>
      <c r="I47" s="324"/>
    </row>
    <row r="48" spans="1:9" ht="15" hidden="1" customHeight="1">
      <c r="A48" s="309">
        <v>2.02</v>
      </c>
      <c r="B48" s="309" t="s">
        <v>9</v>
      </c>
      <c r="C48" s="323">
        <v>0</v>
      </c>
      <c r="D48" s="324">
        <v>-2.5677771840452408</v>
      </c>
      <c r="E48" s="324"/>
      <c r="F48" s="324"/>
      <c r="G48" s="324"/>
      <c r="H48" s="324"/>
      <c r="I48" s="324"/>
    </row>
    <row r="49" spans="1:9" ht="15" hidden="1" customHeight="1">
      <c r="A49" s="309">
        <v>2.0299999999999998</v>
      </c>
      <c r="B49" s="309" t="s">
        <v>57</v>
      </c>
      <c r="C49" s="323">
        <v>0</v>
      </c>
      <c r="D49" s="324">
        <v>1.2970605185275161</v>
      </c>
      <c r="E49" s="324"/>
      <c r="F49" s="324"/>
      <c r="G49" s="324"/>
      <c r="H49" s="324"/>
      <c r="I49" s="324"/>
    </row>
    <row r="50" spans="1:9" ht="15" hidden="1" customHeight="1">
      <c r="A50" s="309">
        <v>2.04</v>
      </c>
      <c r="B50" s="309" t="s">
        <v>58</v>
      </c>
      <c r="C50" s="323">
        <v>0</v>
      </c>
      <c r="D50" s="324">
        <v>5.9388788384073194</v>
      </c>
      <c r="E50" s="324"/>
      <c r="F50" s="324"/>
      <c r="G50" s="324"/>
      <c r="H50" s="324"/>
      <c r="I50" s="324"/>
    </row>
    <row r="51" spans="1:9" ht="15" hidden="1" customHeight="1">
      <c r="A51" s="309">
        <v>2.0499999999999998</v>
      </c>
      <c r="B51" s="309" t="s">
        <v>25</v>
      </c>
      <c r="C51" s="323">
        <v>0</v>
      </c>
      <c r="D51" s="324">
        <v>-0.43115509115106931</v>
      </c>
      <c r="E51" s="324"/>
      <c r="F51" s="324"/>
      <c r="G51" s="324"/>
      <c r="H51" s="324"/>
      <c r="I51" s="324"/>
    </row>
    <row r="52" spans="1:9" ht="33" customHeight="1">
      <c r="A52" s="306">
        <v>3</v>
      </c>
      <c r="B52" s="307" t="s">
        <v>28</v>
      </c>
      <c r="C52" s="323">
        <v>0</v>
      </c>
      <c r="D52" s="323">
        <v>5.3886001222237496</v>
      </c>
      <c r="E52" s="323">
        <v>2.998707416540384</v>
      </c>
      <c r="F52" s="323">
        <v>2.7929147445169491</v>
      </c>
      <c r="G52" s="323">
        <v>3.2620940137456245</v>
      </c>
      <c r="H52" s="323">
        <v>2.7225025934714466</v>
      </c>
      <c r="I52" s="323">
        <v>7.5905360756721478</v>
      </c>
    </row>
    <row r="53" spans="1:9" ht="90" hidden="1" customHeight="1">
      <c r="A53" s="312">
        <v>3.01</v>
      </c>
      <c r="B53" s="313" t="s">
        <v>59</v>
      </c>
      <c r="C53" s="323">
        <v>0</v>
      </c>
      <c r="D53" s="324">
        <v>2.0439925199536617</v>
      </c>
      <c r="E53" s="324"/>
      <c r="F53" s="324"/>
      <c r="G53" s="324"/>
      <c r="H53" s="324"/>
      <c r="I53" s="324"/>
    </row>
    <row r="54" spans="1:9" ht="60" hidden="1" customHeight="1">
      <c r="A54" s="312">
        <v>3.02</v>
      </c>
      <c r="B54" s="313" t="s">
        <v>60</v>
      </c>
      <c r="C54" s="323">
        <v>0</v>
      </c>
      <c r="D54" s="324">
        <v>1.5218006443692644</v>
      </c>
      <c r="E54" s="324"/>
      <c r="F54" s="324"/>
      <c r="G54" s="324"/>
      <c r="H54" s="324"/>
      <c r="I54" s="324"/>
    </row>
    <row r="55" spans="1:9" ht="45" hidden="1" customHeight="1">
      <c r="A55" s="312">
        <v>3.03</v>
      </c>
      <c r="B55" s="313" t="s">
        <v>61</v>
      </c>
      <c r="C55" s="323">
        <v>0</v>
      </c>
      <c r="D55" s="324">
        <v>5.7925998553027114</v>
      </c>
      <c r="E55" s="324"/>
      <c r="F55" s="324"/>
      <c r="G55" s="324"/>
      <c r="H55" s="324"/>
      <c r="I55" s="324"/>
    </row>
    <row r="56" spans="1:9" ht="60" hidden="1" customHeight="1">
      <c r="A56" s="312">
        <v>3.04</v>
      </c>
      <c r="B56" s="313" t="s">
        <v>62</v>
      </c>
      <c r="C56" s="323">
        <v>0</v>
      </c>
      <c r="D56" s="324">
        <v>29.658109376989728</v>
      </c>
      <c r="E56" s="324"/>
      <c r="F56" s="324"/>
      <c r="G56" s="324"/>
      <c r="H56" s="324"/>
      <c r="I56" s="324"/>
    </row>
    <row r="57" spans="1:9" ht="90" hidden="1" customHeight="1">
      <c r="A57" s="312">
        <v>3.05</v>
      </c>
      <c r="B57" s="314" t="s">
        <v>91</v>
      </c>
      <c r="C57" s="323">
        <v>0</v>
      </c>
      <c r="D57" s="324">
        <v>21.385131502351612</v>
      </c>
      <c r="E57" s="324"/>
      <c r="F57" s="324"/>
      <c r="G57" s="324"/>
      <c r="H57" s="324"/>
      <c r="I57" s="324"/>
    </row>
    <row r="58" spans="1:9" ht="135" hidden="1" customHeight="1">
      <c r="A58" s="312">
        <v>3.06</v>
      </c>
      <c r="B58" s="314" t="s">
        <v>92</v>
      </c>
      <c r="C58" s="323">
        <v>0</v>
      </c>
      <c r="D58" s="324">
        <v>6.8048746524988388</v>
      </c>
      <c r="E58" s="324"/>
      <c r="F58" s="324"/>
      <c r="G58" s="324"/>
      <c r="H58" s="324"/>
      <c r="I58" s="324"/>
    </row>
    <row r="59" spans="1:9" ht="90" hidden="1" customHeight="1">
      <c r="A59" s="312">
        <v>3.07</v>
      </c>
      <c r="B59" s="314" t="s">
        <v>63</v>
      </c>
      <c r="C59" s="323">
        <v>0</v>
      </c>
      <c r="D59" s="324">
        <v>-3.5022538522029834</v>
      </c>
      <c r="E59" s="324"/>
      <c r="F59" s="324"/>
      <c r="G59" s="324"/>
      <c r="H59" s="324"/>
      <c r="I59" s="324"/>
    </row>
    <row r="60" spans="1:9" ht="30" hidden="1" customHeight="1">
      <c r="A60" s="312">
        <v>3.08</v>
      </c>
      <c r="B60" s="314" t="s">
        <v>7</v>
      </c>
      <c r="C60" s="323">
        <v>0</v>
      </c>
      <c r="D60" s="324">
        <v>-0.29630724213308213</v>
      </c>
      <c r="E60" s="324"/>
      <c r="F60" s="324"/>
      <c r="G60" s="324"/>
      <c r="H60" s="324"/>
      <c r="I60" s="324"/>
    </row>
    <row r="61" spans="1:9" ht="60" hidden="1" customHeight="1">
      <c r="A61" s="312">
        <v>3.09</v>
      </c>
      <c r="B61" s="314" t="s">
        <v>64</v>
      </c>
      <c r="C61" s="323">
        <v>0</v>
      </c>
      <c r="D61" s="324">
        <v>2.7108197055847825</v>
      </c>
      <c r="E61" s="324"/>
      <c r="F61" s="324"/>
      <c r="G61" s="324"/>
      <c r="H61" s="324"/>
      <c r="I61" s="324"/>
    </row>
    <row r="62" spans="1:9" ht="105" hidden="1" customHeight="1">
      <c r="A62" s="312">
        <v>3.1</v>
      </c>
      <c r="B62" s="325" t="s">
        <v>93</v>
      </c>
      <c r="C62" s="323">
        <v>0</v>
      </c>
      <c r="D62" s="324">
        <v>1.4347056628129167</v>
      </c>
      <c r="E62" s="324"/>
      <c r="F62" s="324"/>
      <c r="G62" s="324"/>
      <c r="H62" s="324"/>
      <c r="I62" s="324"/>
    </row>
    <row r="63" spans="1:9" ht="36" customHeight="1">
      <c r="A63" s="315">
        <v>4</v>
      </c>
      <c r="B63" s="316" t="s">
        <v>177</v>
      </c>
      <c r="C63" s="326">
        <v>0</v>
      </c>
      <c r="D63" s="326">
        <v>2.6169396155914342</v>
      </c>
      <c r="E63" s="326">
        <v>2.1620546334170712</v>
      </c>
      <c r="F63" s="326">
        <v>4.5898858546851358</v>
      </c>
      <c r="G63" s="326">
        <v>4.6271971107081384</v>
      </c>
      <c r="H63" s="326">
        <v>6.425116636837231</v>
      </c>
      <c r="I63" s="326">
        <v>5.7501101125805718</v>
      </c>
    </row>
    <row r="64" spans="1:9" ht="24.75" customHeight="1">
      <c r="A64" s="315"/>
      <c r="B64" s="327" t="s">
        <v>148</v>
      </c>
      <c r="C64" s="326">
        <v>0</v>
      </c>
      <c r="D64" s="326">
        <v>3.5139999058139608</v>
      </c>
      <c r="E64" s="326">
        <v>2.6067718526993531</v>
      </c>
      <c r="F64" s="326">
        <v>4.7719338842034773</v>
      </c>
      <c r="G64" s="326">
        <v>4.553740765310053</v>
      </c>
      <c r="H64" s="326">
        <v>7.5252025841497527</v>
      </c>
      <c r="I64" s="326">
        <v>6.1115432818991167</v>
      </c>
    </row>
    <row r="65" spans="1:9" ht="36" customHeight="1">
      <c r="A65" s="315">
        <v>5</v>
      </c>
      <c r="B65" s="316" t="s">
        <v>166</v>
      </c>
      <c r="C65" s="326">
        <v>0</v>
      </c>
      <c r="D65" s="326">
        <v>2.6695120934231369</v>
      </c>
      <c r="E65" s="326">
        <v>2.1883317889763276</v>
      </c>
      <c r="F65" s="326">
        <v>4.6006866342857506</v>
      </c>
      <c r="G65" s="326">
        <v>4.6228318632931575</v>
      </c>
      <c r="H65" s="326">
        <v>6.4904476311468358</v>
      </c>
      <c r="I65" s="326">
        <v>5.77178317460681</v>
      </c>
    </row>
    <row r="66" spans="1:9" ht="3.75" customHeight="1">
      <c r="A66" s="320"/>
      <c r="B66" s="321"/>
      <c r="C66" s="322"/>
      <c r="D66" s="300"/>
      <c r="E66" s="300"/>
      <c r="F66" s="300"/>
      <c r="G66" s="300"/>
      <c r="H66" s="300"/>
      <c r="I66" s="300"/>
    </row>
    <row r="67" spans="1:9" ht="15.75" customHeight="1">
      <c r="A67" s="245" t="s">
        <v>182</v>
      </c>
    </row>
    <row r="68" spans="1:9">
      <c r="A68" s="245"/>
    </row>
    <row r="79" spans="1:9" ht="3.75" customHeight="1"/>
  </sheetData>
  <mergeCells count="2">
    <mergeCell ref="C3:D3"/>
    <mergeCell ref="C37:D37"/>
  </mergeCells>
  <printOptions horizontalCentered="1"/>
  <pageMargins left="0.45" right="0.2" top="0.5" bottom="0.5" header="0.3" footer="0.3"/>
  <pageSetup scale="65" orientation="portrait" r:id="rId1"/>
  <headerFooter>
    <oddFooter xml:space="preserve">&amp;R9 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workbookViewId="0">
      <selection activeCell="I6" sqref="I6"/>
    </sheetView>
  </sheetViews>
  <sheetFormatPr defaultColWidth="9.140625" defaultRowHeight="15.75"/>
  <cols>
    <col min="1" max="1" width="38.85546875" style="23" customWidth="1"/>
    <col min="2" max="7" width="11.85546875" style="23" bestFit="1" customWidth="1"/>
    <col min="8" max="8" width="11.5703125" style="23" bestFit="1" customWidth="1"/>
    <col min="9" max="9" width="11.5703125" style="23" customWidth="1"/>
    <col min="10" max="10" width="3.7109375" style="23" customWidth="1"/>
    <col min="11" max="11" width="50.42578125" style="23" customWidth="1"/>
    <col min="12" max="17" width="10.42578125" style="23" bestFit="1" customWidth="1"/>
    <col min="18" max="18" width="12" style="23" customWidth="1"/>
    <col min="19" max="16384" width="9.140625" style="23"/>
  </cols>
  <sheetData>
    <row r="2" spans="1:18">
      <c r="A2" s="25" t="s">
        <v>78</v>
      </c>
      <c r="B2" s="22"/>
      <c r="C2" s="22"/>
      <c r="D2" s="22"/>
      <c r="E2" s="22"/>
      <c r="F2" s="22"/>
      <c r="G2" s="22"/>
      <c r="H2" s="22"/>
      <c r="I2" s="22"/>
      <c r="J2" s="22"/>
      <c r="K2" s="25" t="s">
        <v>79</v>
      </c>
      <c r="L2" s="25"/>
      <c r="M2" s="25"/>
      <c r="N2" s="25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5" t="s">
        <v>29</v>
      </c>
      <c r="B4" s="26">
        <v>2006</v>
      </c>
      <c r="C4" s="26">
        <v>2007</v>
      </c>
      <c r="D4" s="26">
        <v>2008</v>
      </c>
      <c r="E4" s="26">
        <v>2009</v>
      </c>
      <c r="F4" s="26">
        <v>2010</v>
      </c>
      <c r="G4" s="25" t="s">
        <v>70</v>
      </c>
      <c r="H4" s="25" t="s">
        <v>80</v>
      </c>
      <c r="I4" s="25" t="s">
        <v>102</v>
      </c>
      <c r="J4" s="22"/>
      <c r="K4" s="25" t="s">
        <v>29</v>
      </c>
      <c r="L4" s="26">
        <v>2007</v>
      </c>
      <c r="M4" s="26">
        <v>2008</v>
      </c>
      <c r="N4" s="26">
        <v>2009</v>
      </c>
      <c r="O4" s="26">
        <v>2010</v>
      </c>
      <c r="P4" s="25" t="s">
        <v>70</v>
      </c>
      <c r="Q4" s="25" t="s">
        <v>80</v>
      </c>
      <c r="R4" s="22"/>
    </row>
    <row r="5" spans="1:18">
      <c r="A5" s="22"/>
      <c r="B5" s="22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30" customHeight="1">
      <c r="A6" s="22" t="s">
        <v>31</v>
      </c>
      <c r="B6" s="22">
        <v>5415.0338278538902</v>
      </c>
      <c r="C6" s="22">
        <v>5322.0220925546382</v>
      </c>
      <c r="D6" s="22">
        <v>5716.0773508717084</v>
      </c>
      <c r="E6" s="22">
        <v>6129.095042970388</v>
      </c>
      <c r="F6" s="22">
        <v>6452.5012299999999</v>
      </c>
      <c r="G6" s="22">
        <v>6507.0967443967984</v>
      </c>
      <c r="H6" s="22">
        <v>6594.6204116331519</v>
      </c>
      <c r="I6" s="39">
        <f>'2013provOILL'!I4</f>
        <v>6819.4745609292868</v>
      </c>
      <c r="J6" s="22"/>
      <c r="K6" s="22" t="s">
        <v>31</v>
      </c>
      <c r="L6" s="27">
        <v>-1.7176575115896355</v>
      </c>
      <c r="M6" s="22">
        <v>7.4042394312557036</v>
      </c>
      <c r="N6" s="22">
        <v>7.2255441406105803</v>
      </c>
      <c r="O6" s="22">
        <v>5.2765732096214464</v>
      </c>
      <c r="P6" s="22">
        <v>0.84611397116771059</v>
      </c>
      <c r="Q6" s="22">
        <v>1.3450494233349133</v>
      </c>
      <c r="R6" s="22"/>
    </row>
    <row r="7" spans="1:18" ht="30" customHeight="1">
      <c r="A7" s="22" t="s">
        <v>32</v>
      </c>
      <c r="B7" s="22">
        <v>3793.6819574757342</v>
      </c>
      <c r="C7" s="22">
        <v>3742.5960471347789</v>
      </c>
      <c r="D7" s="22">
        <v>4064.4593071883701</v>
      </c>
      <c r="E7" s="22">
        <v>4479.4262706341497</v>
      </c>
      <c r="F7" s="22">
        <v>4703.3999989999993</v>
      </c>
      <c r="G7" s="22">
        <v>4877.6072833807993</v>
      </c>
      <c r="H7" s="22">
        <v>4926.3833562146074</v>
      </c>
      <c r="I7" s="39">
        <f>'2013provOILL'!I6</f>
        <v>5075.9818586342799</v>
      </c>
      <c r="J7" s="22"/>
      <c r="K7" s="22" t="s">
        <v>32</v>
      </c>
      <c r="L7" s="27">
        <v>-1.3466049846452393</v>
      </c>
      <c r="M7" s="22">
        <v>8.6000000000000085</v>
      </c>
      <c r="N7" s="22">
        <v>10.209647386846072</v>
      </c>
      <c r="O7" s="22">
        <v>5.000053909451708</v>
      </c>
      <c r="P7" s="22">
        <v>3.7038585792796397</v>
      </c>
      <c r="Q7" s="22">
        <v>1</v>
      </c>
      <c r="R7" s="22"/>
    </row>
    <row r="8" spans="1:18" ht="30" customHeight="1">
      <c r="A8" s="22" t="s">
        <v>33</v>
      </c>
      <c r="B8" s="22">
        <v>537.18817130132459</v>
      </c>
      <c r="C8" s="22">
        <v>493.15620531424054</v>
      </c>
      <c r="D8" s="22">
        <v>509.06044759209732</v>
      </c>
      <c r="E8" s="22">
        <v>534.51346997170219</v>
      </c>
      <c r="F8" s="22">
        <v>676.69405298417496</v>
      </c>
      <c r="G8" s="22">
        <v>771.43122040195954</v>
      </c>
      <c r="H8" s="22">
        <v>718.20246619422437</v>
      </c>
      <c r="I8" s="39">
        <f>'2013provOILL'!I7</f>
        <v>744.84391968182797</v>
      </c>
      <c r="J8" s="22"/>
      <c r="K8" s="22" t="s">
        <v>81</v>
      </c>
      <c r="L8" s="27">
        <v>-8.196748986564188</v>
      </c>
      <c r="M8" s="22">
        <v>3.2249908054431842</v>
      </c>
      <c r="N8" s="22">
        <v>5</v>
      </c>
      <c r="O8" s="22">
        <v>26.599999999999994</v>
      </c>
      <c r="P8" s="22">
        <v>14.000000000000014</v>
      </c>
      <c r="Q8" s="22">
        <v>-6.8999999999999915</v>
      </c>
      <c r="R8" s="22"/>
    </row>
    <row r="9" spans="1:18" ht="30" customHeight="1">
      <c r="A9" s="22" t="s">
        <v>34</v>
      </c>
      <c r="B9" s="22">
        <v>437.09725333260457</v>
      </c>
      <c r="C9" s="22">
        <v>457.77915103181823</v>
      </c>
      <c r="D9" s="22">
        <v>481.14404086167349</v>
      </c>
      <c r="E9" s="22">
        <v>502.15328993482967</v>
      </c>
      <c r="F9" s="22">
        <v>525.500001</v>
      </c>
      <c r="G9" s="22">
        <v>552.30050105099997</v>
      </c>
      <c r="H9" s="22">
        <v>579.91552610354995</v>
      </c>
      <c r="I9" s="39">
        <f>'2013provOILL'!I8</f>
        <v>610.55896602835242</v>
      </c>
      <c r="J9" s="22"/>
      <c r="K9" s="22" t="s">
        <v>34</v>
      </c>
      <c r="L9" s="27">
        <v>4.7316466853833106</v>
      </c>
      <c r="M9" s="22">
        <v>5.1039654770628147</v>
      </c>
      <c r="N9" s="22">
        <v>4.3665196467010219</v>
      </c>
      <c r="O9" s="22">
        <v>4.6493195470650619</v>
      </c>
      <c r="P9" s="22">
        <v>5.0999999999999943</v>
      </c>
      <c r="Q9" s="22">
        <v>5</v>
      </c>
      <c r="R9" s="22"/>
    </row>
    <row r="10" spans="1:18" ht="30" customHeight="1">
      <c r="A10" s="22" t="s">
        <v>35</v>
      </c>
      <c r="B10" s="22">
        <v>736.00308898936498</v>
      </c>
      <c r="C10" s="22">
        <v>705.88126916661315</v>
      </c>
      <c r="D10" s="22">
        <v>682.44508318328474</v>
      </c>
      <c r="E10" s="22">
        <v>687.36015399999997</v>
      </c>
      <c r="F10" s="22">
        <v>756.58618000000013</v>
      </c>
      <c r="G10" s="22">
        <v>650.66411480000011</v>
      </c>
      <c r="H10" s="22">
        <v>641.7500164272401</v>
      </c>
      <c r="I10" s="39">
        <f>'2013provOILL'!I9</f>
        <v>646.65180648215221</v>
      </c>
      <c r="J10" s="22"/>
      <c r="K10" s="22" t="s">
        <v>35</v>
      </c>
      <c r="L10" s="27">
        <v>-4.0926213861565799</v>
      </c>
      <c r="M10" s="27">
        <v>-3.3201314451930273</v>
      </c>
      <c r="N10" s="22">
        <v>0.72021484773378575</v>
      </c>
      <c r="O10" s="22">
        <v>10.071288770108168</v>
      </c>
      <c r="P10" s="27">
        <v>-14</v>
      </c>
      <c r="Q10" s="22">
        <v>-1.3700000000000045</v>
      </c>
      <c r="R10" s="22"/>
    </row>
    <row r="11" spans="1:18" ht="30" customHeight="1">
      <c r="A11" s="22" t="s">
        <v>36</v>
      </c>
      <c r="B11" s="22">
        <v>448.25152805618654</v>
      </c>
      <c r="C11" s="22">
        <v>415.76562522142734</v>
      </c>
      <c r="D11" s="22">
        <v>488.02891963837965</v>
      </c>
      <c r="E11" s="22">
        <v>460.15532840140935</v>
      </c>
      <c r="F11" s="22">
        <v>467.01504999999992</v>
      </c>
      <c r="G11" s="22">
        <v>426.52484516499993</v>
      </c>
      <c r="H11" s="22">
        <v>446.57151288775492</v>
      </c>
      <c r="I11" s="39">
        <f>'2013provOILL'!I10</f>
        <v>486.28192978450238</v>
      </c>
      <c r="J11" s="22"/>
      <c r="K11" s="22" t="s">
        <v>36</v>
      </c>
      <c r="L11" s="27">
        <v>-7.2472486542616394</v>
      </c>
      <c r="M11" s="22">
        <v>17.38077658018662</v>
      </c>
      <c r="N11" s="27">
        <v>-5.7114630128116488</v>
      </c>
      <c r="O11" s="22">
        <v>1.4907404468011691</v>
      </c>
      <c r="P11" s="27">
        <v>-8.6700000000000017</v>
      </c>
      <c r="Q11" s="22">
        <v>4.6999999999999886</v>
      </c>
      <c r="R11" s="22"/>
    </row>
    <row r="12" spans="1:18" ht="30" customHeight="1">
      <c r="A12" s="22" t="s">
        <v>37</v>
      </c>
      <c r="B12" s="22">
        <v>3704.3144819778067</v>
      </c>
      <c r="C12" s="22">
        <v>3929.5743425427536</v>
      </c>
      <c r="D12" s="22">
        <v>4521.8658471726521</v>
      </c>
      <c r="E12" s="22">
        <v>4724.7225206786188</v>
      </c>
      <c r="F12" s="22">
        <v>5052.9963974551301</v>
      </c>
      <c r="G12" s="22">
        <v>7157.0576410635567</v>
      </c>
      <c r="H12" s="22">
        <v>7658.7967278818132</v>
      </c>
      <c r="I12" s="39">
        <f>'2013provOILL'!I12</f>
        <v>8355.5575466524078</v>
      </c>
      <c r="J12" s="22"/>
      <c r="K12" s="22" t="s">
        <v>37</v>
      </c>
      <c r="L12" s="22">
        <v>6.0810134145164767</v>
      </c>
      <c r="M12" s="22">
        <v>15.072663169075923</v>
      </c>
      <c r="N12" s="22">
        <v>4.4861276376167751</v>
      </c>
      <c r="O12" s="22">
        <v>6.9480033026227517</v>
      </c>
      <c r="P12" s="22">
        <v>41.639872228448581</v>
      </c>
      <c r="Q12" s="22">
        <v>7.0104100313449038</v>
      </c>
      <c r="R12" s="22"/>
    </row>
    <row r="13" spans="1:18" ht="30" customHeight="1">
      <c r="A13" s="22" t="s">
        <v>38</v>
      </c>
      <c r="B13" s="22">
        <v>497.44519969572951</v>
      </c>
      <c r="C13" s="22">
        <v>531.5802961133287</v>
      </c>
      <c r="D13" s="22">
        <v>544.44120883450603</v>
      </c>
      <c r="E13" s="22">
        <v>581.20000099999993</v>
      </c>
      <c r="F13" s="22">
        <v>690.23985600000003</v>
      </c>
      <c r="G13" s="22">
        <v>2115.5383043544439</v>
      </c>
      <c r="H13" s="22">
        <v>2221.3152195721664</v>
      </c>
      <c r="I13" s="39">
        <f>'2013provOILL'!I14</f>
        <v>2612.2666982168676</v>
      </c>
      <c r="J13" s="22"/>
      <c r="K13" s="22" t="s">
        <v>38</v>
      </c>
      <c r="L13" s="22">
        <v>6.8620817807626793</v>
      </c>
      <c r="M13" s="22">
        <v>2.4193734822773649</v>
      </c>
      <c r="N13" s="22">
        <v>6.7516550123353198</v>
      </c>
      <c r="O13" s="22">
        <v>18.761158777079928</v>
      </c>
      <c r="P13" s="22">
        <v>206.49321188349978</v>
      </c>
      <c r="Q13" s="22">
        <v>5</v>
      </c>
      <c r="R13" s="22"/>
    </row>
    <row r="14" spans="1:18" ht="30" customHeight="1">
      <c r="A14" s="22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64.62</v>
      </c>
      <c r="G14" s="22">
        <v>1372.11</v>
      </c>
      <c r="H14" s="22">
        <v>1496.6975879999998</v>
      </c>
      <c r="I14" s="39">
        <f>'2013provOILL'!I15</f>
        <v>2057.4718797271698</v>
      </c>
      <c r="J14" s="22"/>
      <c r="K14" s="22" t="s">
        <v>82</v>
      </c>
      <c r="L14" s="22"/>
      <c r="M14" s="22"/>
      <c r="N14" s="22"/>
      <c r="O14" s="22"/>
      <c r="P14" s="22"/>
      <c r="Q14" s="22">
        <v>9.0799999999999983</v>
      </c>
      <c r="R14" s="22"/>
    </row>
    <row r="15" spans="1:18" ht="30" customHeight="1">
      <c r="A15" s="22" t="s">
        <v>39</v>
      </c>
      <c r="B15" s="22">
        <v>1823.4832603298671</v>
      </c>
      <c r="C15" s="22">
        <v>1801.3122840461203</v>
      </c>
      <c r="D15" s="22">
        <v>1867.9694015807725</v>
      </c>
      <c r="E15" s="22">
        <v>1843.5798967413004</v>
      </c>
      <c r="F15" s="22">
        <v>1983.7</v>
      </c>
      <c r="G15" s="22">
        <v>2320.9290000000001</v>
      </c>
      <c r="H15" s="22">
        <v>2436.9754500000004</v>
      </c>
      <c r="I15" s="39">
        <f>'2013provOILL'!I16</f>
        <v>2497.8998362500001</v>
      </c>
      <c r="J15" s="22"/>
      <c r="K15" s="22" t="s">
        <v>39</v>
      </c>
      <c r="L15" s="27">
        <v>-1.215858503671484</v>
      </c>
      <c r="M15" s="22">
        <v>3.7004753770360423</v>
      </c>
      <c r="N15" s="27">
        <v>-1.3056693979479661</v>
      </c>
      <c r="O15" s="22">
        <v>7.6004356256202925</v>
      </c>
      <c r="P15" s="22">
        <v>17</v>
      </c>
      <c r="Q15" s="22">
        <v>5</v>
      </c>
      <c r="R15" s="22"/>
    </row>
    <row r="16" spans="1:18" ht="30" customHeight="1">
      <c r="A16" s="22" t="s">
        <v>40</v>
      </c>
      <c r="B16" s="22">
        <v>142.71911509884251</v>
      </c>
      <c r="C16" s="22">
        <v>118.15348396860392</v>
      </c>
      <c r="D16" s="22">
        <v>141.10301794833273</v>
      </c>
      <c r="E16" s="22">
        <v>151.69193847708095</v>
      </c>
      <c r="F16" s="22">
        <v>170.28971799999999</v>
      </c>
      <c r="G16" s="22">
        <v>168.927400256</v>
      </c>
      <c r="H16" s="22">
        <v>187.64455620436479</v>
      </c>
      <c r="I16" s="39">
        <f>'2013provOILL'!I17</f>
        <v>212.53699878210836</v>
      </c>
      <c r="J16" s="22"/>
      <c r="K16" s="22" t="s">
        <v>40</v>
      </c>
      <c r="L16" s="27">
        <v>-17.212572480725683</v>
      </c>
      <c r="M16" s="22">
        <v>19.423493246993061</v>
      </c>
      <c r="N16" s="22">
        <v>7.5043898300074119</v>
      </c>
      <c r="O16" s="22">
        <v>12.260229323741527</v>
      </c>
      <c r="P16" s="27">
        <v>-0.79999999999999716</v>
      </c>
      <c r="Q16" s="22">
        <v>11.079999999999998</v>
      </c>
      <c r="R16" s="22"/>
    </row>
    <row r="17" spans="1:18" ht="30" customHeight="1">
      <c r="A17" s="22" t="s">
        <v>41</v>
      </c>
      <c r="B17" s="22">
        <v>224.3613600308218</v>
      </c>
      <c r="C17" s="22">
        <v>226.96636816948859</v>
      </c>
      <c r="D17" s="22">
        <v>228.88780012856219</v>
      </c>
      <c r="E17" s="22">
        <v>246.39794840645183</v>
      </c>
      <c r="F17" s="22">
        <v>259.36776900000001</v>
      </c>
      <c r="G17" s="22">
        <v>266.96724463170005</v>
      </c>
      <c r="H17" s="22">
        <v>272.27989279987088</v>
      </c>
      <c r="I17" s="39">
        <f>'2013provOILL'!I18</f>
        <v>278.76274739034397</v>
      </c>
      <c r="J17" s="22"/>
      <c r="K17" s="22" t="s">
        <v>41</v>
      </c>
      <c r="L17" s="22">
        <v>1.1610769957487008</v>
      </c>
      <c r="M17" s="22">
        <v>0.84657122311564592</v>
      </c>
      <c r="N17" s="22">
        <v>7.6501011709905384</v>
      </c>
      <c r="O17" s="22">
        <v>5.263769717819855</v>
      </c>
      <c r="P17" s="22">
        <v>2.9300000000000068</v>
      </c>
      <c r="Q17" s="22">
        <v>1.9900000000000091</v>
      </c>
      <c r="R17" s="22"/>
    </row>
    <row r="18" spans="1:18" ht="30" customHeight="1">
      <c r="A18" s="22" t="s">
        <v>42</v>
      </c>
      <c r="B18" s="22">
        <v>1016.3055468225463</v>
      </c>
      <c r="C18" s="22">
        <v>1251.5619102452122</v>
      </c>
      <c r="D18" s="22">
        <v>1739.464418680479</v>
      </c>
      <c r="E18" s="22">
        <v>1901.8527360537855</v>
      </c>
      <c r="F18" s="22">
        <v>1949.39905445513</v>
      </c>
      <c r="G18" s="22">
        <v>2284.6956918214123</v>
      </c>
      <c r="H18" s="22">
        <v>2540.5816093054109</v>
      </c>
      <c r="I18" s="39">
        <f>'2013provOILL'!I19</f>
        <v>2754.0912660130884</v>
      </c>
      <c r="J18" s="22"/>
      <c r="K18" s="22" t="s">
        <v>42</v>
      </c>
      <c r="L18" s="22">
        <v>23.148192407115076</v>
      </c>
      <c r="M18" s="22">
        <v>38.983489705249553</v>
      </c>
      <c r="N18" s="22">
        <v>9.3355354458179107</v>
      </c>
      <c r="O18" s="22">
        <v>2.4999999999999858</v>
      </c>
      <c r="P18" s="22">
        <v>17.199999999999989</v>
      </c>
      <c r="Q18" s="22">
        <v>11.200000000000017</v>
      </c>
      <c r="R18" s="22"/>
    </row>
    <row r="19" spans="1:18" ht="30" customHeight="1">
      <c r="A19" s="22" t="s">
        <v>43</v>
      </c>
      <c r="B19" s="22">
        <v>8690.3761134358065</v>
      </c>
      <c r="C19" s="22">
        <v>9358.3495223661885</v>
      </c>
      <c r="D19" s="22">
        <v>10105.970206031943</v>
      </c>
      <c r="E19" s="22">
        <v>10666.89462891631</v>
      </c>
      <c r="F19" s="22">
        <v>11714.246203111526</v>
      </c>
      <c r="G19" s="22">
        <v>12812.716810987617</v>
      </c>
      <c r="H19" s="22">
        <v>14124.922687682138</v>
      </c>
      <c r="I19" s="39">
        <f>'2013provOILL'!I21</f>
        <v>15423.547518730273</v>
      </c>
      <c r="J19" s="22"/>
      <c r="K19" s="22" t="s">
        <v>43</v>
      </c>
      <c r="L19" s="22">
        <v>7.6863578769353751</v>
      </c>
      <c r="M19" s="22">
        <v>7.9888091578430789</v>
      </c>
      <c r="N19" s="22">
        <v>5.5504262475419637</v>
      </c>
      <c r="O19" s="22">
        <v>9.8187111678782912</v>
      </c>
      <c r="P19" s="22">
        <v>9.3772197444878458</v>
      </c>
      <c r="Q19" s="22">
        <v>10.241433538663955</v>
      </c>
      <c r="R19" s="22"/>
    </row>
    <row r="20" spans="1:18" ht="30" customHeight="1">
      <c r="A20" s="22" t="s">
        <v>44</v>
      </c>
      <c r="B20" s="22">
        <v>1140.6992353102196</v>
      </c>
      <c r="C20" s="22">
        <v>1202.6216724278104</v>
      </c>
      <c r="D20" s="22">
        <v>1316.9256762063744</v>
      </c>
      <c r="E20" s="22">
        <v>1387.9310089999999</v>
      </c>
      <c r="F20" s="22">
        <v>1573.0945219999999</v>
      </c>
      <c r="G20" s="22">
        <v>1745.7988326113173</v>
      </c>
      <c r="H20" s="22">
        <v>1846.5139672646642</v>
      </c>
      <c r="I20" s="39">
        <f>'2013provOILL'!I23</f>
        <v>1874.2116767736341</v>
      </c>
      <c r="J20" s="22"/>
      <c r="K20" s="22" t="s">
        <v>44</v>
      </c>
      <c r="L20" s="22">
        <v>5.428463104102164</v>
      </c>
      <c r="M20" s="22">
        <v>9.504568760000069</v>
      </c>
      <c r="N20" s="22">
        <v>5.3917494416365344</v>
      </c>
      <c r="O20" s="22">
        <v>13.340973852397013</v>
      </c>
      <c r="P20" s="22">
        <v>10.9786353074159</v>
      </c>
      <c r="Q20" s="22">
        <v>5.7690000000000055</v>
      </c>
      <c r="R20" s="22"/>
    </row>
    <row r="21" spans="1:18" ht="30" customHeight="1">
      <c r="A21" s="22" t="s">
        <v>45</v>
      </c>
      <c r="B21" s="22">
        <v>894.08203413493095</v>
      </c>
      <c r="C21" s="22">
        <v>916.59233209358729</v>
      </c>
      <c r="D21" s="22">
        <v>999.77812513400113</v>
      </c>
      <c r="E21" s="22">
        <v>962.00084100000004</v>
      </c>
      <c r="F21" s="22">
        <v>987.85721299999989</v>
      </c>
      <c r="G21" s="22">
        <v>1023.2668728240949</v>
      </c>
      <c r="H21" s="22">
        <v>1155.8822595420975</v>
      </c>
      <c r="I21" s="39">
        <f>'2013provOILL'!I24</f>
        <v>1314.1026746218627</v>
      </c>
      <c r="J21" s="22"/>
      <c r="K21" s="22" t="s">
        <v>45</v>
      </c>
      <c r="L21" s="22">
        <v>2.5176993943778427</v>
      </c>
      <c r="M21" s="22">
        <v>9.0755497430803587</v>
      </c>
      <c r="N21" s="27">
        <v>-3.7785667823986131</v>
      </c>
      <c r="O21" s="22">
        <v>2.6877702074690717</v>
      </c>
      <c r="P21" s="22">
        <v>3.5844917016458595</v>
      </c>
      <c r="Q21" s="22">
        <v>12.959999999999994</v>
      </c>
      <c r="R21" s="22"/>
    </row>
    <row r="22" spans="1:18" ht="30" customHeight="1">
      <c r="A22" s="22" t="s">
        <v>46</v>
      </c>
      <c r="B22" s="22">
        <v>2357.2216847258742</v>
      </c>
      <c r="C22" s="22">
        <v>2573.4037110869308</v>
      </c>
      <c r="D22" s="22">
        <v>2671.9100022865191</v>
      </c>
      <c r="E22" s="22">
        <v>2790.1362986905042</v>
      </c>
      <c r="F22" s="22">
        <v>3014.3079710000002</v>
      </c>
      <c r="G22" s="22">
        <v>3345.8818478100006</v>
      </c>
      <c r="H22" s="22">
        <v>3673.7782688953812</v>
      </c>
      <c r="I22" s="39">
        <f>'2013provOILL'!I25</f>
        <v>4022.7872044404421</v>
      </c>
      <c r="J22" s="22"/>
      <c r="K22" s="22" t="s">
        <v>46</v>
      </c>
      <c r="L22" s="22">
        <v>9.1710519957395036</v>
      </c>
      <c r="M22" s="22">
        <v>3.8278599962841469</v>
      </c>
      <c r="N22" s="22">
        <v>4.4247858761264922</v>
      </c>
      <c r="O22" s="22">
        <v>8.0344344616679422</v>
      </c>
      <c r="P22" s="22">
        <v>11.000000000000014</v>
      </c>
      <c r="Q22" s="22">
        <v>9.8000000000000114</v>
      </c>
      <c r="R22" s="22"/>
    </row>
    <row r="23" spans="1:18" ht="30" customHeight="1">
      <c r="A23" s="22" t="s">
        <v>47</v>
      </c>
      <c r="B23" s="22">
        <v>483.03722895626902</v>
      </c>
      <c r="C23" s="22">
        <v>502.841755343476</v>
      </c>
      <c r="D23" s="22">
        <v>600.89589763545382</v>
      </c>
      <c r="E23" s="22">
        <v>624.16471600000011</v>
      </c>
      <c r="F23" s="22">
        <v>776.90601500000025</v>
      </c>
      <c r="G23" s="22">
        <v>908.98003755000025</v>
      </c>
      <c r="H23" s="22">
        <v>1121.6813663367002</v>
      </c>
      <c r="I23" s="39">
        <f>'2013provOILL'!I26</f>
        <v>1398.4001594119641</v>
      </c>
      <c r="J23" s="22"/>
      <c r="K23" s="22" t="s">
        <v>47</v>
      </c>
      <c r="L23" s="22">
        <v>4.0999999999999943</v>
      </c>
      <c r="M23" s="22">
        <v>19.5</v>
      </c>
      <c r="N23" s="22">
        <v>3.8723543389312312</v>
      </c>
      <c r="O23" s="22">
        <v>24.47131263344275</v>
      </c>
      <c r="P23" s="22">
        <v>17</v>
      </c>
      <c r="Q23" s="22">
        <v>23.400000000000006</v>
      </c>
      <c r="R23" s="22"/>
    </row>
    <row r="24" spans="1:18" ht="30" customHeight="1">
      <c r="A24" s="22" t="s">
        <v>83</v>
      </c>
      <c r="B24" s="22">
        <v>472.85610000000003</v>
      </c>
      <c r="C24" s="22">
        <v>559.76896800603345</v>
      </c>
      <c r="D24" s="22">
        <v>620.12126920962771</v>
      </c>
      <c r="E24" s="22">
        <v>677.93816802119284</v>
      </c>
      <c r="F24" s="22">
        <v>791.49056399999995</v>
      </c>
      <c r="G24" s="22">
        <v>799.40546963999998</v>
      </c>
      <c r="H24" s="22">
        <v>983.26872765719997</v>
      </c>
      <c r="I24" s="39">
        <f>'2013provOILL'!I27</f>
        <v>1101.9487266185729</v>
      </c>
      <c r="J24" s="22"/>
      <c r="K24" s="22" t="s">
        <v>83</v>
      </c>
      <c r="L24" s="22">
        <v>18.380405371958489</v>
      </c>
      <c r="M24" s="22">
        <v>10.781644687910557</v>
      </c>
      <c r="N24" s="22">
        <v>9.3234826286889643</v>
      </c>
      <c r="O24" s="22">
        <v>16.749668529543158</v>
      </c>
      <c r="P24" s="22">
        <v>1</v>
      </c>
      <c r="Q24" s="22">
        <v>23</v>
      </c>
      <c r="R24" s="22"/>
    </row>
    <row r="25" spans="1:18" ht="30" customHeight="1">
      <c r="A25" s="22" t="s">
        <v>84</v>
      </c>
      <c r="B25" s="22">
        <v>913.92707483695062</v>
      </c>
      <c r="C25" s="22">
        <v>943.5159662053486</v>
      </c>
      <c r="D25" s="22">
        <v>943.19960929380909</v>
      </c>
      <c r="E25" s="22">
        <v>944.79098694112065</v>
      </c>
      <c r="F25" s="22">
        <v>1076.0488511115263</v>
      </c>
      <c r="G25" s="22">
        <v>1227.139823538203</v>
      </c>
      <c r="H25" s="22">
        <v>1387.9304335031202</v>
      </c>
      <c r="I25" s="39">
        <f>'2013provOILL'!I28</f>
        <v>1493.722475346638</v>
      </c>
      <c r="J25" s="22"/>
      <c r="K25" s="22" t="s">
        <v>84</v>
      </c>
      <c r="L25" s="22">
        <v>3.2375549628701918</v>
      </c>
      <c r="M25" s="27">
        <v>-3.3529576909202774E-2</v>
      </c>
      <c r="N25" s="22">
        <v>0.16872119449911338</v>
      </c>
      <c r="O25" s="22">
        <v>13.892793854370851</v>
      </c>
      <c r="P25" s="22">
        <v>14.041274452419543</v>
      </c>
      <c r="Q25" s="22">
        <v>13.102876044011907</v>
      </c>
      <c r="R25" s="22"/>
    </row>
    <row r="26" spans="1:18" ht="30" customHeight="1">
      <c r="A26" s="22" t="s">
        <v>53</v>
      </c>
      <c r="B26" s="22">
        <v>862.13806675830995</v>
      </c>
      <c r="C26" s="22">
        <v>959.55966830199895</v>
      </c>
      <c r="D26" s="22">
        <v>1081.7510171692327</v>
      </c>
      <c r="E26" s="22">
        <v>1208.1798796532601</v>
      </c>
      <c r="F26" s="22">
        <v>1248.961399</v>
      </c>
      <c r="G26" s="22">
        <v>1341.3845425260001</v>
      </c>
      <c r="H26" s="22">
        <v>1397.1861394950818</v>
      </c>
      <c r="I26" s="39">
        <f>'2013provOILL'!I29</f>
        <v>1466.219887921573</v>
      </c>
      <c r="J26" s="22"/>
      <c r="K26" s="22" t="s">
        <v>53</v>
      </c>
      <c r="L26" s="22">
        <v>11.299999999999997</v>
      </c>
      <c r="M26" s="22">
        <v>12.734106372296679</v>
      </c>
      <c r="N26" s="22">
        <v>11.687427187715656</v>
      </c>
      <c r="O26" s="22">
        <v>3.3754509600378384</v>
      </c>
      <c r="P26" s="22">
        <v>7.4000000000000057</v>
      </c>
      <c r="Q26" s="22">
        <v>4.1600000000000108</v>
      </c>
      <c r="R26" s="22"/>
    </row>
    <row r="27" spans="1:18" ht="30" customHeight="1">
      <c r="A27" s="22" t="s">
        <v>54</v>
      </c>
      <c r="B27" s="22">
        <v>654.95995300000004</v>
      </c>
      <c r="C27" s="22">
        <v>720.45594830000016</v>
      </c>
      <c r="D27" s="22">
        <v>814.29858208688984</v>
      </c>
      <c r="E27" s="22">
        <v>914.89015573904624</v>
      </c>
      <c r="F27" s="22">
        <v>963.21807600000022</v>
      </c>
      <c r="G27" s="22">
        <v>999.82036288800032</v>
      </c>
      <c r="H27" s="22">
        <v>1066.8083272014962</v>
      </c>
      <c r="I27" s="39">
        <f>'2013provOILL'!I30</f>
        <v>1116.1011886733211</v>
      </c>
      <c r="J27" s="22"/>
      <c r="K27" s="22" t="s">
        <v>54</v>
      </c>
      <c r="L27" s="22">
        <v>10.000000000000014</v>
      </c>
      <c r="M27" s="22">
        <v>13.025450620308192</v>
      </c>
      <c r="N27" s="22">
        <v>12.353155938741736</v>
      </c>
      <c r="O27" s="22">
        <v>5.2823740596394089</v>
      </c>
      <c r="P27" s="22">
        <v>3.7999999999999972</v>
      </c>
      <c r="Q27" s="22">
        <v>6.6999999999999886</v>
      </c>
      <c r="R27" s="22"/>
    </row>
    <row r="28" spans="1:18" ht="30" customHeight="1">
      <c r="A28" s="22" t="s">
        <v>55</v>
      </c>
      <c r="B28" s="22">
        <v>249.83920972583735</v>
      </c>
      <c r="C28" s="22">
        <v>259.27272368374065</v>
      </c>
      <c r="D28" s="22">
        <v>270.78237328234979</v>
      </c>
      <c r="E28" s="22">
        <v>311.81224933890746</v>
      </c>
      <c r="F28" s="22">
        <v>346.86159199999997</v>
      </c>
      <c r="G28" s="22">
        <v>364.20467159999998</v>
      </c>
      <c r="H28" s="22">
        <v>392.97684065639999</v>
      </c>
      <c r="I28" s="39">
        <f>'2013provOILL'!I31</f>
        <v>437.15759929343216</v>
      </c>
      <c r="J28" s="22"/>
      <c r="K28" s="22" t="s">
        <v>55</v>
      </c>
      <c r="L28" s="22">
        <v>3.7758340527314544</v>
      </c>
      <c r="M28" s="22">
        <v>4.4392057271124941</v>
      </c>
      <c r="N28" s="22">
        <v>15.152343765661243</v>
      </c>
      <c r="O28" s="22">
        <v>11.240527828974905</v>
      </c>
      <c r="P28" s="22">
        <v>5</v>
      </c>
      <c r="Q28" s="22">
        <v>7.8999999999999915</v>
      </c>
      <c r="R28" s="22"/>
    </row>
    <row r="29" spans="1:18" ht="30" customHeight="1">
      <c r="A29" s="22" t="s">
        <v>85</v>
      </c>
      <c r="B29" s="22">
        <v>661.61552598741434</v>
      </c>
      <c r="C29" s="22">
        <v>720.31677691726304</v>
      </c>
      <c r="D29" s="22">
        <v>786.30765372768735</v>
      </c>
      <c r="E29" s="22">
        <v>845.05032453227989</v>
      </c>
      <c r="F29" s="22">
        <v>935.5</v>
      </c>
      <c r="G29" s="22">
        <v>1056.8343499999999</v>
      </c>
      <c r="H29" s="22">
        <v>1098.8963571299998</v>
      </c>
      <c r="I29" s="39">
        <f>'2013provOILL'!I32</f>
        <v>1198.8959256288299</v>
      </c>
      <c r="J29" s="22"/>
      <c r="K29" s="22" t="s">
        <v>85</v>
      </c>
      <c r="L29" s="22">
        <v>8.8724113362124228</v>
      </c>
      <c r="M29" s="22">
        <v>9.1613688484176663</v>
      </c>
      <c r="N29" s="22">
        <v>7.4706980818650663</v>
      </c>
      <c r="O29" s="22">
        <v>10.703466153661594</v>
      </c>
      <c r="P29" s="22">
        <v>12.969999999999999</v>
      </c>
      <c r="Q29" s="22">
        <v>3.980000000000004</v>
      </c>
      <c r="R29" s="22"/>
    </row>
    <row r="30" spans="1:18" ht="30" customHeight="1">
      <c r="A30" s="22" t="s">
        <v>48</v>
      </c>
      <c r="B30" s="22">
        <v>17809.724423267504</v>
      </c>
      <c r="C30" s="22">
        <v>18609.94595746358</v>
      </c>
      <c r="D30" s="22">
        <v>20343.913404076302</v>
      </c>
      <c r="E30" s="22">
        <v>21520.712192565319</v>
      </c>
      <c r="F30" s="22">
        <v>23219.743830566658</v>
      </c>
      <c r="G30" s="22">
        <v>26476.871196447973</v>
      </c>
      <c r="H30" s="22">
        <v>28378.339827197102</v>
      </c>
      <c r="I30" s="39">
        <f>'2013provOILL'!I34</f>
        <v>30598.57962631197</v>
      </c>
      <c r="J30" s="22"/>
      <c r="K30" s="22" t="s">
        <v>48</v>
      </c>
      <c r="L30" s="22">
        <v>4.4931719052913905</v>
      </c>
      <c r="M30" s="22">
        <v>9.3174233314595227</v>
      </c>
      <c r="N30" s="22">
        <v>5.7845251555839923</v>
      </c>
      <c r="O30" s="22">
        <v>7.8948671530875174</v>
      </c>
      <c r="P30" s="22">
        <v>14.027404391919291</v>
      </c>
      <c r="Q30" s="22">
        <v>7.1816213352438041</v>
      </c>
      <c r="R30" s="22"/>
    </row>
    <row r="31" spans="1:18" ht="30" customHeight="1">
      <c r="A31" s="22" t="s">
        <v>49</v>
      </c>
      <c r="B31" s="22">
        <f t="shared" ref="B31:H31" si="0">B32-B30</f>
        <v>895.36021238331523</v>
      </c>
      <c r="C31" s="22">
        <f t="shared" si="0"/>
        <v>1303.4106332871233</v>
      </c>
      <c r="D31" s="22">
        <f t="shared" si="0"/>
        <v>1248.2661993226757</v>
      </c>
      <c r="E31" s="22">
        <f t="shared" si="0"/>
        <v>933.77661909727249</v>
      </c>
      <c r="F31" s="22">
        <f t="shared" si="0"/>
        <v>1032.2005040000004</v>
      </c>
      <c r="G31" s="22">
        <f t="shared" si="0"/>
        <v>1414.5</v>
      </c>
      <c r="H31" s="22">
        <f t="shared" si="0"/>
        <v>1720.5999999999985</v>
      </c>
      <c r="I31" s="39">
        <f>'2013provOILL'!I36</f>
        <v>1723.7864136560636</v>
      </c>
      <c r="J31" s="22"/>
      <c r="K31" s="22" t="s">
        <v>49</v>
      </c>
      <c r="L31" s="22">
        <v>13.257498993742317</v>
      </c>
      <c r="M31" s="22">
        <v>3.7963952602938917</v>
      </c>
      <c r="N31" s="22">
        <v>-54.513946351432061</v>
      </c>
      <c r="O31" s="22">
        <v>10.540410082004101</v>
      </c>
      <c r="P31" s="22">
        <v>37.037328941277053</v>
      </c>
      <c r="Q31" s="22">
        <v>21.640155531990104</v>
      </c>
      <c r="R31" s="22"/>
    </row>
    <row r="32" spans="1:18" ht="30" customHeight="1">
      <c r="A32" s="25" t="s">
        <v>50</v>
      </c>
      <c r="B32" s="25">
        <v>18705.084635650819</v>
      </c>
      <c r="C32" s="25">
        <v>19913.356590750704</v>
      </c>
      <c r="D32" s="25">
        <v>21592.179603398978</v>
      </c>
      <c r="E32" s="25">
        <v>22454.488811662592</v>
      </c>
      <c r="F32" s="25">
        <v>24251.944334566659</v>
      </c>
      <c r="G32" s="25">
        <v>27891.371196447973</v>
      </c>
      <c r="H32" s="25">
        <v>30098.9398271971</v>
      </c>
      <c r="I32" s="39">
        <f>'2013provOILL'!I38</f>
        <v>32322.366039968034</v>
      </c>
      <c r="J32" s="22"/>
      <c r="K32" s="22" t="s">
        <v>50</v>
      </c>
      <c r="L32" s="22">
        <v>6.4595909541996406</v>
      </c>
      <c r="M32" s="22">
        <v>8.4306380242698395</v>
      </c>
      <c r="N32" s="22">
        <v>3.9936181714970189</v>
      </c>
      <c r="O32" s="22">
        <v>8.00488284538676</v>
      </c>
      <c r="P32" s="22">
        <v>15.00674260040249</v>
      </c>
      <c r="Q32" s="22">
        <v>7.9148802516753562</v>
      </c>
      <c r="R32" s="22"/>
    </row>
    <row r="33" spans="1:18" ht="30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30" customHeight="1">
      <c r="A34" s="35" t="s">
        <v>99</v>
      </c>
      <c r="B34" s="32">
        <f t="shared" ref="B34:I34" si="1">B32-B30</f>
        <v>895.36021238331523</v>
      </c>
      <c r="C34" s="32">
        <f t="shared" si="1"/>
        <v>1303.4106332871233</v>
      </c>
      <c r="D34" s="32">
        <f t="shared" si="1"/>
        <v>1248.2661993226757</v>
      </c>
      <c r="E34" s="32">
        <f t="shared" si="1"/>
        <v>933.77661909727249</v>
      </c>
      <c r="F34" s="32">
        <f t="shared" si="1"/>
        <v>1032.2005040000004</v>
      </c>
      <c r="G34" s="32">
        <f t="shared" si="1"/>
        <v>1414.5</v>
      </c>
      <c r="H34" s="32">
        <f t="shared" si="1"/>
        <v>1720.5999999999985</v>
      </c>
      <c r="I34" s="32">
        <f t="shared" si="1"/>
        <v>1723.7864136560638</v>
      </c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30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30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30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30" customHeight="1">
      <c r="A38" s="44" t="s">
        <v>73</v>
      </c>
      <c r="B38" s="22"/>
      <c r="C38" s="22"/>
      <c r="D38" s="22"/>
      <c r="E38" s="22"/>
      <c r="F38" s="22"/>
      <c r="G38" s="22"/>
      <c r="H38" s="22"/>
      <c r="I38" s="22"/>
      <c r="J38" s="22"/>
      <c r="K38" s="22" t="s">
        <v>86</v>
      </c>
      <c r="L38" s="22"/>
      <c r="M38" s="22"/>
      <c r="N38" s="22"/>
      <c r="O38" s="22"/>
      <c r="P38" s="22"/>
      <c r="Q38" s="22"/>
      <c r="R38" s="22"/>
    </row>
    <row r="39" spans="1:18" ht="30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30" customHeight="1">
      <c r="A40" s="22" t="s">
        <v>51</v>
      </c>
      <c r="B40" s="22">
        <v>2006</v>
      </c>
      <c r="C40" s="22">
        <v>2007</v>
      </c>
      <c r="D40" s="22">
        <v>2008</v>
      </c>
      <c r="E40" s="22">
        <v>2009</v>
      </c>
      <c r="F40" s="22">
        <v>2010</v>
      </c>
      <c r="G40" s="22" t="s">
        <v>70</v>
      </c>
      <c r="H40" s="22" t="s">
        <v>80</v>
      </c>
      <c r="I40" s="22" t="s">
        <v>143</v>
      </c>
      <c r="J40" s="22"/>
      <c r="K40" s="22" t="s">
        <v>29</v>
      </c>
      <c r="L40" s="22">
        <v>2006</v>
      </c>
      <c r="M40" s="22">
        <v>2007</v>
      </c>
      <c r="N40" s="22">
        <v>2008</v>
      </c>
      <c r="O40" s="22">
        <v>2009</v>
      </c>
      <c r="P40" s="22">
        <v>2010</v>
      </c>
      <c r="Q40" s="22" t="s">
        <v>70</v>
      </c>
      <c r="R40" s="22" t="s">
        <v>80</v>
      </c>
    </row>
    <row r="41" spans="1:18" ht="30" customHeight="1">
      <c r="A41" s="22" t="s">
        <v>31</v>
      </c>
      <c r="B41" s="22">
        <v>5415.0338278538902</v>
      </c>
      <c r="C41" s="22">
        <v>6319.8016024355975</v>
      </c>
      <c r="D41" s="22">
        <v>8874.9513068169417</v>
      </c>
      <c r="E41" s="22">
        <v>11342.832266243851</v>
      </c>
      <c r="F41" s="22">
        <v>12909.62379357528</v>
      </c>
      <c r="G41" s="22">
        <v>14154.757736196527</v>
      </c>
      <c r="H41" s="22">
        <v>15399.076945697172</v>
      </c>
      <c r="I41" s="45">
        <f>'2013provOILL'!I46</f>
        <v>16687.416532826985</v>
      </c>
      <c r="J41" s="22"/>
      <c r="K41" s="22" t="s">
        <v>31</v>
      </c>
      <c r="L41" s="22">
        <v>30.404927662886365</v>
      </c>
      <c r="M41" s="22">
        <v>29.050053387201803</v>
      </c>
      <c r="N41" s="22">
        <v>30.961901842183547</v>
      </c>
      <c r="O41" s="22">
        <v>31.806457895458788</v>
      </c>
      <c r="P41" s="22">
        <v>29.754109523949023</v>
      </c>
      <c r="Q41" s="22">
        <v>25.343404114022185</v>
      </c>
      <c r="R41" s="22">
        <v>22.665015131661136</v>
      </c>
    </row>
    <row r="42" spans="1:18" ht="30" customHeight="1">
      <c r="A42" s="22" t="s">
        <v>32</v>
      </c>
      <c r="B42" s="22">
        <v>3793.6819574757342</v>
      </c>
      <c r="C42" s="22">
        <v>4408.7781435247689</v>
      </c>
      <c r="D42" s="22">
        <v>6434.9820378384557</v>
      </c>
      <c r="E42" s="22">
        <v>8425.261563810669</v>
      </c>
      <c r="F42" s="22">
        <v>9421.5535809743942</v>
      </c>
      <c r="G42" s="22">
        <v>10649.86091572737</v>
      </c>
      <c r="H42" s="22">
        <v>11477.035613051914</v>
      </c>
      <c r="I42" s="45">
        <f>'2013provOILL'!I48</f>
        <v>12215.799831615919</v>
      </c>
      <c r="J42" s="22"/>
      <c r="K42" s="22" t="s">
        <v>32</v>
      </c>
      <c r="L42" s="22">
        <v>21.301182810664272</v>
      </c>
      <c r="M42" s="22">
        <v>20.265705871583673</v>
      </c>
      <c r="N42" s="22">
        <v>22.44961975833386</v>
      </c>
      <c r="O42" s="22">
        <v>23.625292246017796</v>
      </c>
      <c r="P42" s="22">
        <v>21.714802973079493</v>
      </c>
      <c r="Q42" s="22">
        <v>19.068057113772539</v>
      </c>
      <c r="R42" s="22">
        <v>16.892388209614111</v>
      </c>
    </row>
    <row r="43" spans="1:18" ht="30" customHeight="1">
      <c r="A43" s="22" t="s">
        <v>33</v>
      </c>
      <c r="B43" s="22">
        <v>537.18817130132459</v>
      </c>
      <c r="C43" s="22">
        <v>580.93800986017527</v>
      </c>
      <c r="D43" s="22">
        <v>706.4150381563918</v>
      </c>
      <c r="E43" s="22">
        <v>873.76476069564103</v>
      </c>
      <c r="F43" s="22">
        <v>1391.5822232971773</v>
      </c>
      <c r="G43" s="22">
        <v>1995.695898074948</v>
      </c>
      <c r="H43" s="22">
        <v>2043.7921692185544</v>
      </c>
      <c r="I43" s="45">
        <f>'2013provOILL'!I49</f>
        <v>2189.5528739824599</v>
      </c>
      <c r="J43" s="22"/>
      <c r="K43" s="22" t="s">
        <v>33</v>
      </c>
      <c r="L43" s="22">
        <v>3.0162632421168483</v>
      </c>
      <c r="M43" s="22">
        <v>2.6703813288361591</v>
      </c>
      <c r="N43" s="22">
        <v>2.4644589378693804</v>
      </c>
      <c r="O43" s="22">
        <v>2.4501254553775187</v>
      </c>
      <c r="P43" s="22">
        <v>3.2073196357720999</v>
      </c>
      <c r="Q43" s="22">
        <v>3.5731962762084257</v>
      </c>
      <c r="R43" s="22">
        <v>3.0081400725939345</v>
      </c>
    </row>
    <row r="44" spans="1:18" ht="30" customHeight="1">
      <c r="A44" s="22" t="s">
        <v>34</v>
      </c>
      <c r="B44" s="22">
        <v>437.09725333260457</v>
      </c>
      <c r="C44" s="22">
        <v>501.03928080432507</v>
      </c>
      <c r="D44" s="22">
        <v>606.45814054328378</v>
      </c>
      <c r="E44" s="22">
        <v>729.11437410507097</v>
      </c>
      <c r="F44" s="22">
        <v>873.03973916283837</v>
      </c>
      <c r="G44" s="22">
        <v>1003.8158538509966</v>
      </c>
      <c r="H44" s="22">
        <v>1159.4073111979014</v>
      </c>
      <c r="I44" s="45">
        <f>'2013provOILL'!I50</f>
        <v>1342.7389800643703</v>
      </c>
      <c r="J44" s="22"/>
      <c r="K44" s="22" t="s">
        <v>34</v>
      </c>
      <c r="L44" s="22">
        <v>2.4542617445644419</v>
      </c>
      <c r="M44" s="22">
        <v>2.3031130994430873</v>
      </c>
      <c r="N44" s="22">
        <v>2.1157408947665353</v>
      </c>
      <c r="O44" s="22">
        <v>2.0445110265768052</v>
      </c>
      <c r="P44" s="22">
        <v>2.0121825727205689</v>
      </c>
      <c r="Q44" s="22">
        <v>1.7972833809195208</v>
      </c>
      <c r="R44" s="22">
        <v>1.706464896871732</v>
      </c>
    </row>
    <row r="45" spans="1:18" ht="30" customHeight="1">
      <c r="A45" s="22" t="s">
        <v>35</v>
      </c>
      <c r="B45" s="22">
        <v>736.00308898936498</v>
      </c>
      <c r="C45" s="22">
        <v>910.23389659034774</v>
      </c>
      <c r="D45" s="22">
        <v>1071.5037493696761</v>
      </c>
      <c r="E45" s="22">
        <v>1314.0593416210063</v>
      </c>
      <c r="F45" s="22">
        <v>1614.1846906192839</v>
      </c>
      <c r="G45" s="22">
        <v>1549.2298986687638</v>
      </c>
      <c r="H45" s="22">
        <v>1705.254081147614</v>
      </c>
      <c r="I45" s="45">
        <f>'2013provOILL'!I51</f>
        <v>1917.5994607030461</v>
      </c>
      <c r="J45" s="22"/>
      <c r="K45" s="22" t="s">
        <v>35</v>
      </c>
      <c r="L45" s="22">
        <v>4.1325911142556153</v>
      </c>
      <c r="M45" s="22">
        <v>4.1840464233243768</v>
      </c>
      <c r="N45" s="22">
        <v>3.7381381333363355</v>
      </c>
      <c r="O45" s="22">
        <v>3.6847563413051621</v>
      </c>
      <c r="P45" s="22">
        <v>3.7203739508249885</v>
      </c>
      <c r="Q45" s="22">
        <v>2.7738206558693297</v>
      </c>
      <c r="R45" s="22">
        <v>2.509865343801474</v>
      </c>
    </row>
    <row r="46" spans="1:18" ht="30" customHeight="1">
      <c r="A46" s="22" t="s">
        <v>36</v>
      </c>
      <c r="B46" s="22">
        <v>448.25152805618654</v>
      </c>
      <c r="C46" s="22">
        <v>499.75028151615567</v>
      </c>
      <c r="D46" s="22">
        <v>762.00737906552672</v>
      </c>
      <c r="E46" s="22">
        <v>874.39698670710482</v>
      </c>
      <c r="F46" s="22">
        <v>1000.8457828187629</v>
      </c>
      <c r="G46" s="22">
        <v>951.85106794939759</v>
      </c>
      <c r="H46" s="22">
        <v>1057.3799402997433</v>
      </c>
      <c r="I46" s="45">
        <f>'2013provOILL'!I52</f>
        <v>1211.2782604436502</v>
      </c>
      <c r="J46" s="22"/>
      <c r="K46" s="22" t="s">
        <v>36</v>
      </c>
      <c r="L46" s="22">
        <v>2.5168919934020351</v>
      </c>
      <c r="M46" s="22">
        <v>2.2971879928506662</v>
      </c>
      <c r="N46" s="22">
        <v>2.6584030557468199</v>
      </c>
      <c r="O46" s="22">
        <v>2.4518982815590258</v>
      </c>
      <c r="P46" s="22">
        <v>2.3067500273239716</v>
      </c>
      <c r="Q46" s="22">
        <v>1.7042429634607941</v>
      </c>
      <c r="R46" s="22">
        <v>1.5562966813738217</v>
      </c>
    </row>
    <row r="47" spans="1:18" ht="30" customHeight="1">
      <c r="A47" s="22" t="s">
        <v>37</v>
      </c>
      <c r="B47" s="22">
        <v>3704.3144819778067</v>
      </c>
      <c r="C47" s="22">
        <v>4513.4517737775932</v>
      </c>
      <c r="D47" s="22">
        <v>5854.5165704319861</v>
      </c>
      <c r="E47" s="22">
        <v>6775.7119140660725</v>
      </c>
      <c r="F47" s="22">
        <v>8294.4579654436966</v>
      </c>
      <c r="G47" s="22">
        <v>14274.36345978944</v>
      </c>
      <c r="H47" s="22">
        <v>18580.471363228091</v>
      </c>
      <c r="I47" s="45">
        <f>'2013provOILL'!I54</f>
        <v>22084.317049866433</v>
      </c>
      <c r="J47" s="22"/>
      <c r="K47" s="22" t="s">
        <v>37</v>
      </c>
      <c r="L47" s="22">
        <v>20.799392477619179</v>
      </c>
      <c r="M47" s="22">
        <v>20.746856189008966</v>
      </c>
      <c r="N47" s="22">
        <v>20.424559090022186</v>
      </c>
      <c r="O47" s="22">
        <v>18.999786882845886</v>
      </c>
      <c r="P47" s="22">
        <v>19.117072247173073</v>
      </c>
      <c r="Q47" s="22">
        <v>25.557552334984933</v>
      </c>
      <c r="R47" s="22">
        <v>27.347526483958042</v>
      </c>
    </row>
    <row r="48" spans="1:18" ht="30" customHeight="1">
      <c r="A48" s="22" t="s">
        <v>38</v>
      </c>
      <c r="B48" s="22">
        <v>497.44519969572951</v>
      </c>
      <c r="C48" s="22">
        <v>601.61411156516158</v>
      </c>
      <c r="D48" s="22">
        <v>693.22622251940084</v>
      </c>
      <c r="E48" s="22">
        <v>740.03046551895466</v>
      </c>
      <c r="F48" s="22">
        <v>1012.70022576</v>
      </c>
      <c r="G48" s="22">
        <v>4689.8505321098401</v>
      </c>
      <c r="H48" s="22">
        <v>5956.1101757794968</v>
      </c>
      <c r="I48" s="45">
        <f>'2013provOILL'!I56</f>
        <v>6188.3984726348963</v>
      </c>
      <c r="J48" s="22"/>
      <c r="K48" s="22" t="s">
        <v>38</v>
      </c>
      <c r="L48" s="22">
        <v>2.7931100328865419</v>
      </c>
      <c r="M48" s="22">
        <v>2.7654225811023037</v>
      </c>
      <c r="N48" s="22">
        <v>2.4184473259686468</v>
      </c>
      <c r="O48" s="22">
        <v>2.0751208596228201</v>
      </c>
      <c r="P48" s="22">
        <v>2.3340721553161528</v>
      </c>
      <c r="Q48" s="22">
        <v>8.3969488905967822</v>
      </c>
      <c r="R48" s="22">
        <v>8.7664557905598191</v>
      </c>
    </row>
    <row r="49" spans="1:18" ht="30" customHeight="1">
      <c r="A49" s="22" t="s">
        <v>87</v>
      </c>
      <c r="B49" s="22">
        <v>0</v>
      </c>
      <c r="C49" s="22">
        <v>0</v>
      </c>
      <c r="D49" s="22">
        <v>0</v>
      </c>
      <c r="E49" s="22">
        <v>0</v>
      </c>
      <c r="F49" s="22">
        <v>177.51</v>
      </c>
      <c r="G49" s="22">
        <v>3746.25</v>
      </c>
      <c r="H49" s="22">
        <v>4645.3500000000004</v>
      </c>
      <c r="I49" s="45">
        <f>'2013provOILL'!I57</f>
        <v>4784.7105000000001</v>
      </c>
      <c r="J49" s="22"/>
      <c r="K49" s="22" t="s">
        <v>82</v>
      </c>
      <c r="L49" s="22"/>
      <c r="M49" s="22"/>
      <c r="N49" s="22"/>
      <c r="O49" s="22"/>
      <c r="P49" s="22">
        <v>0.4091251663138864</v>
      </c>
      <c r="Q49" s="22">
        <v>6.7074781095947822</v>
      </c>
      <c r="R49" s="22">
        <v>6.8372233227447747</v>
      </c>
    </row>
    <row r="50" spans="1:18" ht="30" customHeight="1">
      <c r="A50" s="22" t="s">
        <v>39</v>
      </c>
      <c r="B50" s="22">
        <v>1823.4832603298671</v>
      </c>
      <c r="C50" s="22">
        <v>1990.450073870963</v>
      </c>
      <c r="D50" s="22">
        <v>2276.709126187669</v>
      </c>
      <c r="E50" s="22">
        <v>2478.422063526963</v>
      </c>
      <c r="F50" s="22">
        <v>2941.4726095071396</v>
      </c>
      <c r="G50" s="22">
        <v>3842.4603771622237</v>
      </c>
      <c r="H50" s="22">
        <v>4680.1167393835885</v>
      </c>
      <c r="I50" s="45">
        <f>'2013provOILL'!I58</f>
        <v>4929.4242180321826</v>
      </c>
      <c r="J50" s="22"/>
      <c r="K50" s="22" t="s">
        <v>39</v>
      </c>
      <c r="L50" s="22">
        <v>10.238694417683288</v>
      </c>
      <c r="M50" s="22">
        <v>9.1494455914924426</v>
      </c>
      <c r="N50" s="22">
        <v>7.9427190134644494</v>
      </c>
      <c r="O50" s="22">
        <v>6.9497481017455547</v>
      </c>
      <c r="P50" s="22">
        <v>6.7795080309410727</v>
      </c>
      <c r="Q50" s="22">
        <v>6.8797381025828299</v>
      </c>
      <c r="R50" s="22">
        <v>6.8883944855999442</v>
      </c>
    </row>
    <row r="51" spans="1:18" ht="30" customHeight="1">
      <c r="A51" s="22" t="s">
        <v>40</v>
      </c>
      <c r="B51" s="22">
        <v>142.71911509884251</v>
      </c>
      <c r="C51" s="22">
        <v>129.96883236546432</v>
      </c>
      <c r="D51" s="22">
        <v>155.21331974316601</v>
      </c>
      <c r="E51" s="22">
        <v>166.86113232478905</v>
      </c>
      <c r="F51" s="22">
        <v>265.99253951600002</v>
      </c>
      <c r="G51" s="22">
        <v>279.69647515186438</v>
      </c>
      <c r="H51" s="22">
        <v>329.32805527461238</v>
      </c>
      <c r="I51" s="45">
        <f>'2013provOILL'!I59</f>
        <v>541.58996201813454</v>
      </c>
      <c r="J51" s="22"/>
      <c r="K51" s="22" t="s">
        <v>40</v>
      </c>
      <c r="L51" s="22">
        <v>0.8013549884712825</v>
      </c>
      <c r="M51" s="22">
        <v>0.59742405796946785</v>
      </c>
      <c r="N51" s="22">
        <v>0.54149024646434385</v>
      </c>
      <c r="O51" s="22">
        <v>0.46789562387088579</v>
      </c>
      <c r="P51" s="22">
        <v>0.61305978236570613</v>
      </c>
      <c r="Q51" s="22">
        <v>0.50078291208860892</v>
      </c>
      <c r="R51" s="22">
        <v>0.48471901156161751</v>
      </c>
    </row>
    <row r="52" spans="1:18" ht="30" customHeight="1">
      <c r="A52" s="22" t="s">
        <v>41</v>
      </c>
      <c r="B52" s="22">
        <v>224.3613600308218</v>
      </c>
      <c r="C52" s="22">
        <v>226.96636816948859</v>
      </c>
      <c r="D52" s="22">
        <v>228.88780012856219</v>
      </c>
      <c r="E52" s="22">
        <v>246.39794840645183</v>
      </c>
      <c r="F52" s="22">
        <v>368.30223197999999</v>
      </c>
      <c r="G52" s="22">
        <v>467.42226993585837</v>
      </c>
      <c r="H52" s="22">
        <v>505.32741149403694</v>
      </c>
      <c r="I52" s="45">
        <f>'2013provOILL'!I60</f>
        <v>569.09491818257015</v>
      </c>
      <c r="J52" s="22"/>
      <c r="K52" s="22" t="s">
        <v>41</v>
      </c>
      <c r="L52" s="22">
        <v>1.2597688470558537</v>
      </c>
      <c r="M52" s="22">
        <v>1.0432898890183371</v>
      </c>
      <c r="N52" s="22">
        <v>0.79851723749857928</v>
      </c>
      <c r="O52" s="22">
        <v>0.69092496367421419</v>
      </c>
      <c r="P52" s="22">
        <v>0.84886322974814399</v>
      </c>
      <c r="Q52" s="22">
        <v>0.8368968017435765</v>
      </c>
      <c r="R52" s="22">
        <v>0.74376233512852097</v>
      </c>
    </row>
    <row r="53" spans="1:18" ht="30" customHeight="1">
      <c r="A53" s="22" t="s">
        <v>42</v>
      </c>
      <c r="B53" s="22">
        <v>1016.3055468225463</v>
      </c>
      <c r="C53" s="22">
        <v>1564.4523878065152</v>
      </c>
      <c r="D53" s="22">
        <v>2500.4801018531884</v>
      </c>
      <c r="E53" s="22">
        <v>3144.0003042889139</v>
      </c>
      <c r="F53" s="22">
        <v>3705.9903586805563</v>
      </c>
      <c r="G53" s="22">
        <v>4994.9338054296531</v>
      </c>
      <c r="H53" s="22">
        <v>7109.5889812963524</v>
      </c>
      <c r="I53" s="45">
        <f>'2013provOILL'!I61</f>
        <v>9855.809478998648</v>
      </c>
      <c r="J53" s="22"/>
      <c r="K53" s="22" t="s">
        <v>42</v>
      </c>
      <c r="L53" s="22">
        <v>5.7064641915222136</v>
      </c>
      <c r="M53" s="22">
        <v>7.1912740694264139</v>
      </c>
      <c r="N53" s="22">
        <v>8.7233852666261651</v>
      </c>
      <c r="O53" s="22">
        <v>8.8160973339324133</v>
      </c>
      <c r="P53" s="22">
        <v>8.5415690488019944</v>
      </c>
      <c r="Q53" s="22">
        <v>8.9431856279731363</v>
      </c>
      <c r="R53" s="22">
        <v>10.464194861108137</v>
      </c>
    </row>
    <row r="54" spans="1:18" ht="30" customHeight="1">
      <c r="A54" s="22" t="s">
        <v>43</v>
      </c>
      <c r="B54" s="22">
        <v>8690.3761134358065</v>
      </c>
      <c r="C54" s="22">
        <v>10921.617495107923</v>
      </c>
      <c r="D54" s="22">
        <v>13934.634709386777</v>
      </c>
      <c r="E54" s="22">
        <v>17543.4974828183</v>
      </c>
      <c r="F54" s="22">
        <v>22183.618293588377</v>
      </c>
      <c r="G54" s="22">
        <v>27422.719671614293</v>
      </c>
      <c r="H54" s="22">
        <v>33962.506246273093</v>
      </c>
      <c r="I54" s="45">
        <f>'2013provOILL'!I63</f>
        <v>39714.277372450262</v>
      </c>
      <c r="J54" s="22"/>
      <c r="K54" s="22" t="s">
        <v>43</v>
      </c>
      <c r="L54" s="22">
        <v>48.795679859494456</v>
      </c>
      <c r="M54" s="22">
        <v>50.203090423789234</v>
      </c>
      <c r="N54" s="22">
        <v>48.613539067794278</v>
      </c>
      <c r="O54" s="22">
        <v>49.193755221695312</v>
      </c>
      <c r="P54" s="22">
        <v>51.128818228877904</v>
      </c>
      <c r="Q54" s="22">
        <v>49.099043550992889</v>
      </c>
      <c r="R54" s="22">
        <v>49.987458384380822</v>
      </c>
    </row>
    <row r="55" spans="1:18" ht="30" customHeight="1">
      <c r="A55" s="22" t="s">
        <v>44</v>
      </c>
      <c r="B55" s="22">
        <v>1140.6992353102196</v>
      </c>
      <c r="C55" s="22">
        <v>1334.9100563948696</v>
      </c>
      <c r="D55" s="22">
        <v>1710.2913756892185</v>
      </c>
      <c r="E55" s="22">
        <v>2108.9320216243109</v>
      </c>
      <c r="F55" s="22">
        <v>2701.0210230492626</v>
      </c>
      <c r="G55" s="22">
        <v>3282.32411646739</v>
      </c>
      <c r="H55" s="22">
        <v>3784.1327202735697</v>
      </c>
      <c r="I55" s="45">
        <f>'2013provOILL'!I65</f>
        <v>4263.393129296217</v>
      </c>
      <c r="J55" s="22"/>
      <c r="K55" s="22" t="s">
        <v>44</v>
      </c>
      <c r="L55" s="22">
        <v>6.4049235586147182</v>
      </c>
      <c r="M55" s="22">
        <v>6.1361433229863351</v>
      </c>
      <c r="N55" s="22">
        <v>5.9666663922931313</v>
      </c>
      <c r="O55" s="22">
        <v>5.9136603606315186</v>
      </c>
      <c r="P55" s="22">
        <v>6.2253150542072735</v>
      </c>
      <c r="Q55" s="22">
        <v>5.8768414173640453</v>
      </c>
      <c r="R55" s="22">
        <v>5.5696471722079233</v>
      </c>
    </row>
    <row r="56" spans="1:18" ht="30" customHeight="1">
      <c r="A56" s="22" t="s">
        <v>45</v>
      </c>
      <c r="B56" s="22">
        <v>894.08203413493095</v>
      </c>
      <c r="C56" s="22">
        <v>1209.9018783635354</v>
      </c>
      <c r="D56" s="22">
        <v>1715.6192627299465</v>
      </c>
      <c r="E56" s="22">
        <v>2195.5552793974812</v>
      </c>
      <c r="F56" s="22">
        <v>2592.7517740984867</v>
      </c>
      <c r="G56" s="22">
        <v>3007.434258090304</v>
      </c>
      <c r="H56" s="22">
        <v>3611.2211954289514</v>
      </c>
      <c r="I56" s="45">
        <f>'2013provOILL'!I66</f>
        <v>4158.9072697413449</v>
      </c>
      <c r="J56" s="22"/>
      <c r="K56" s="22" t="s">
        <v>45</v>
      </c>
      <c r="L56" s="22">
        <v>5.0201901662602824</v>
      </c>
      <c r="M56" s="22">
        <v>5.561521764574195</v>
      </c>
      <c r="N56" s="22">
        <v>5.9852537072967138</v>
      </c>
      <c r="O56" s="22">
        <v>6.156560805287584</v>
      </c>
      <c r="P56" s="22">
        <v>5.9757760170619534</v>
      </c>
      <c r="Q56" s="22">
        <v>5.3846645184347386</v>
      </c>
      <c r="R56" s="22">
        <v>5.3151486499353311</v>
      </c>
    </row>
    <row r="57" spans="1:18" ht="30" customHeight="1">
      <c r="A57" s="22" t="s">
        <v>46</v>
      </c>
      <c r="B57" s="22">
        <v>2357.2216847258742</v>
      </c>
      <c r="C57" s="22">
        <v>2848.7579081732324</v>
      </c>
      <c r="D57" s="22">
        <v>3262.4582229018879</v>
      </c>
      <c r="E57" s="22">
        <v>3757.7169599604058</v>
      </c>
      <c r="F57" s="22">
        <v>4578.4487588046486</v>
      </c>
      <c r="G57" s="22">
        <v>5996.8521842823284</v>
      </c>
      <c r="H57" s="22">
        <v>7703.9161270601371</v>
      </c>
      <c r="I57" s="45">
        <f>'2013provOILL'!I67</f>
        <v>9557.7479842952525</v>
      </c>
      <c r="J57" s="22"/>
      <c r="K57" s="22" t="s">
        <v>46</v>
      </c>
      <c r="L57" s="22">
        <v>13.235587641357792</v>
      </c>
      <c r="M57" s="22">
        <v>13.094804952065594</v>
      </c>
      <c r="N57" s="22">
        <v>11.381686250393795</v>
      </c>
      <c r="O57" s="22">
        <v>10.537021395063851</v>
      </c>
      <c r="P57" s="22">
        <v>10.552411750918587</v>
      </c>
      <c r="Q57" s="22">
        <v>10.737071672352187</v>
      </c>
      <c r="R57" s="22">
        <v>11.338950783128325</v>
      </c>
    </row>
    <row r="58" spans="1:18" ht="30" customHeight="1">
      <c r="A58" s="22" t="s">
        <v>47</v>
      </c>
      <c r="B58" s="22">
        <v>483.03722895626902</v>
      </c>
      <c r="C58" s="22">
        <v>511.39006518431506</v>
      </c>
      <c r="D58" s="22">
        <v>621.5000170694758</v>
      </c>
      <c r="E58" s="22">
        <v>656.54133384602164</v>
      </c>
      <c r="F58" s="22">
        <v>831.09811169498391</v>
      </c>
      <c r="G58" s="22">
        <v>988.91533212474417</v>
      </c>
      <c r="H58" s="22">
        <v>1232.5247350403536</v>
      </c>
      <c r="I58" s="45">
        <f>'2013provOILL'!I68</f>
        <v>1691.7840344794643</v>
      </c>
      <c r="J58" s="22"/>
      <c r="K58" s="22" t="s">
        <v>47</v>
      </c>
      <c r="L58" s="22">
        <v>2.7122105737088518</v>
      </c>
      <c r="M58" s="22">
        <v>2.3506922574220721</v>
      </c>
      <c r="N58" s="22">
        <v>2.1682172507966215</v>
      </c>
      <c r="O58" s="22">
        <v>1.841008824026007</v>
      </c>
      <c r="P58" s="22">
        <v>1.9155154817777433</v>
      </c>
      <c r="Q58" s="22">
        <v>1.7706047227145478</v>
      </c>
      <c r="R58" s="22">
        <v>1.8140822250805062</v>
      </c>
    </row>
    <row r="59" spans="1:18" ht="30" customHeight="1">
      <c r="A59" s="22" t="s">
        <v>52</v>
      </c>
      <c r="B59" s="22">
        <v>472.85610000000003</v>
      </c>
      <c r="C59" s="22">
        <v>738.89503776796414</v>
      </c>
      <c r="D59" s="22">
        <v>1088.6849002244226</v>
      </c>
      <c r="E59" s="22">
        <v>1547.2447221114082</v>
      </c>
      <c r="F59" s="22">
        <v>2239.9398246633409</v>
      </c>
      <c r="G59" s="22">
        <v>2465.9497529718724</v>
      </c>
      <c r="H59" s="22">
        <v>3384.9599069094302</v>
      </c>
      <c r="I59" s="45">
        <f>'2013provOILL'!I69</f>
        <v>4061.8075200436701</v>
      </c>
      <c r="J59" s="22"/>
      <c r="K59" s="22" t="s">
        <v>83</v>
      </c>
      <c r="L59" s="22">
        <v>2.6550444507846369</v>
      </c>
      <c r="M59" s="22">
        <v>3.3964579341265155</v>
      </c>
      <c r="N59" s="22">
        <v>3.7980777417814888</v>
      </c>
      <c r="O59" s="22">
        <v>4.3386319177321209</v>
      </c>
      <c r="P59" s="22">
        <v>5.1626148008477655</v>
      </c>
      <c r="Q59" s="22">
        <v>4.4151628928714031</v>
      </c>
      <c r="R59" s="22">
        <v>4.982127680815684</v>
      </c>
    </row>
    <row r="60" spans="1:18" ht="30" customHeight="1">
      <c r="A60" s="22" t="s">
        <v>84</v>
      </c>
      <c r="B60" s="22">
        <v>913.92707483695062</v>
      </c>
      <c r="C60" s="22">
        <v>1017.643996087937</v>
      </c>
      <c r="D60" s="22">
        <v>1185.1479306478539</v>
      </c>
      <c r="E60" s="22">
        <v>1462.167013819289</v>
      </c>
      <c r="F60" s="22">
        <v>1944.8306617025805</v>
      </c>
      <c r="G60" s="22">
        <v>2590.6174374947914</v>
      </c>
      <c r="H60" s="22">
        <v>3279.1233255765064</v>
      </c>
      <c r="I60" s="45">
        <f>'2013provOILL'!I70</f>
        <v>3712.988387649264</v>
      </c>
      <c r="J60" s="22"/>
      <c r="K60" s="22" t="s">
        <v>84</v>
      </c>
      <c r="L60" s="22">
        <v>5.1316182840142721</v>
      </c>
      <c r="M60" s="22">
        <v>4.677775391576656</v>
      </c>
      <c r="N60" s="22">
        <v>4.1346067858423554</v>
      </c>
      <c r="O60" s="22">
        <v>4.1000653513650498</v>
      </c>
      <c r="P60" s="22">
        <v>4.4824470053597762</v>
      </c>
      <c r="Q60" s="22">
        <v>4.6383743082631543</v>
      </c>
      <c r="R60" s="22">
        <v>4.8263529077008398</v>
      </c>
    </row>
    <row r="61" spans="1:18" ht="30" customHeight="1">
      <c r="A61" s="22" t="s">
        <v>53</v>
      </c>
      <c r="B61" s="22">
        <v>862.13806675830995</v>
      </c>
      <c r="C61" s="22">
        <v>1289.4461006720501</v>
      </c>
      <c r="D61" s="22">
        <v>1799.0260278000001</v>
      </c>
      <c r="E61" s="22">
        <v>2478.6946579999999</v>
      </c>
      <c r="F61" s="22">
        <v>3023.5869011432442</v>
      </c>
      <c r="G61" s="22">
        <v>3896.7987981934129</v>
      </c>
      <c r="H61" s="22">
        <v>4870.6867538379111</v>
      </c>
      <c r="I61" s="45">
        <f>'2013provOILL'!I71</f>
        <v>5198.0315173995123</v>
      </c>
      <c r="J61" s="22"/>
      <c r="K61" s="22" t="s">
        <v>53</v>
      </c>
      <c r="L61" s="22">
        <v>4.8408276639697476</v>
      </c>
      <c r="M61" s="22">
        <v>5.9271604428224567</v>
      </c>
      <c r="N61" s="22">
        <v>6.2762335655286643</v>
      </c>
      <c r="O61" s="22">
        <v>6.9505124844346104</v>
      </c>
      <c r="P61" s="22">
        <v>6.9687651050347483</v>
      </c>
      <c r="Q61" s="22">
        <v>6.9770283980987848</v>
      </c>
      <c r="R61" s="22">
        <v>7.1688835224740011</v>
      </c>
    </row>
    <row r="62" spans="1:18" ht="30" customHeight="1">
      <c r="A62" s="22" t="s">
        <v>54</v>
      </c>
      <c r="B62" s="22">
        <v>654.95995300000004</v>
      </c>
      <c r="C62" s="22">
        <v>855.90166658040016</v>
      </c>
      <c r="D62" s="22">
        <v>1131.8424571574933</v>
      </c>
      <c r="E62" s="22">
        <v>1505.6462935113166</v>
      </c>
      <c r="F62" s="22">
        <v>1876.8533126956215</v>
      </c>
      <c r="G62" s="22">
        <v>2306.6377064764174</v>
      </c>
      <c r="H62" s="22">
        <v>2731.9125004194743</v>
      </c>
      <c r="I62" s="45">
        <f>'2013provOILL'!I72</f>
        <v>3248.5653725142179</v>
      </c>
      <c r="J62" s="22"/>
      <c r="K62" s="22" t="s">
        <v>54</v>
      </c>
      <c r="L62" s="22">
        <v>3.6775411984720439</v>
      </c>
      <c r="M62" s="22">
        <v>3.9342989974199911</v>
      </c>
      <c r="N62" s="22">
        <v>3.9486408260525887</v>
      </c>
      <c r="O62" s="22">
        <v>4.2219856836408711</v>
      </c>
      <c r="P62" s="22">
        <v>4.3257727660603047</v>
      </c>
      <c r="Q62" s="22">
        <v>4.1299224352236195</v>
      </c>
      <c r="R62" s="22">
        <v>4.0209447864135157</v>
      </c>
    </row>
    <row r="63" spans="1:18" ht="30" customHeight="1">
      <c r="A63" s="22" t="s">
        <v>55</v>
      </c>
      <c r="B63" s="22">
        <v>249.83920972583735</v>
      </c>
      <c r="C63" s="22">
        <v>308.01599573628386</v>
      </c>
      <c r="D63" s="22">
        <v>380.8803199999669</v>
      </c>
      <c r="E63" s="22">
        <v>513.15336004387154</v>
      </c>
      <c r="F63" s="22">
        <v>673.58471741620883</v>
      </c>
      <c r="G63" s="22">
        <v>728.48187188562986</v>
      </c>
      <c r="H63" s="22">
        <v>872.4954531387001</v>
      </c>
      <c r="I63" s="45">
        <f>'2013provOILL'!I73</f>
        <v>1064.7333942261016</v>
      </c>
      <c r="J63" s="22"/>
      <c r="K63" s="22" t="s">
        <v>55</v>
      </c>
      <c r="L63" s="22">
        <v>1.4028246804281546</v>
      </c>
      <c r="M63" s="22">
        <v>1.4158484210647897</v>
      </c>
      <c r="N63" s="22">
        <v>1.3287711305413337</v>
      </c>
      <c r="O63" s="22">
        <v>1.4389343293668801</v>
      </c>
      <c r="P63" s="22">
        <v>1.5524785056582648</v>
      </c>
      <c r="Q63" s="22">
        <v>1.3043113003428743</v>
      </c>
      <c r="R63" s="22">
        <v>1.2841758449177545</v>
      </c>
    </row>
    <row r="64" spans="1:18" ht="30" customHeight="1">
      <c r="A64" s="22" t="s">
        <v>85</v>
      </c>
      <c r="B64" s="22">
        <v>661.61552598741434</v>
      </c>
      <c r="C64" s="22">
        <v>806.75479014733469</v>
      </c>
      <c r="D64" s="22">
        <v>1039.1841951665117</v>
      </c>
      <c r="E64" s="22">
        <v>1317.8458405041961</v>
      </c>
      <c r="F64" s="22">
        <v>1721.5032083199999</v>
      </c>
      <c r="G64" s="22">
        <v>2158.7082136274053</v>
      </c>
      <c r="H64" s="22">
        <v>2491.5335285880515</v>
      </c>
      <c r="I64" s="45">
        <f>'2013provOILL'!I74</f>
        <v>2756.3187628052183</v>
      </c>
      <c r="J64" s="22"/>
      <c r="K64" s="22" t="s">
        <v>85</v>
      </c>
      <c r="L64" s="22">
        <v>3.7149116418839534</v>
      </c>
      <c r="M64" s="22">
        <v>3.7083869397306275</v>
      </c>
      <c r="N64" s="22">
        <v>3.6253854172675863</v>
      </c>
      <c r="O64" s="22">
        <v>3.6953740701468196</v>
      </c>
      <c r="P64" s="22">
        <v>3.9677217419514896</v>
      </c>
      <c r="Q64" s="22">
        <v>3.8650618853275351</v>
      </c>
      <c r="R64" s="22">
        <v>3.667144811706935</v>
      </c>
    </row>
    <row r="65" spans="1:18" ht="30" customHeight="1">
      <c r="A65" s="22" t="s">
        <v>48</v>
      </c>
      <c r="B65" s="22">
        <v>17809.724423267504</v>
      </c>
      <c r="C65" s="22">
        <v>21754.870871321113</v>
      </c>
      <c r="D65" s="22">
        <v>28664.102586635701</v>
      </c>
      <c r="E65" s="22">
        <v>35662.041663128228</v>
      </c>
      <c r="F65" s="22">
        <v>43387.700052607353</v>
      </c>
      <c r="G65" s="22">
        <v>55851.840867600258</v>
      </c>
      <c r="H65" s="22">
        <v>67942.054555198352</v>
      </c>
      <c r="I65" s="45">
        <f>'2013provOILL'!I76</f>
        <v>78486.010955143676</v>
      </c>
      <c r="J65" s="22"/>
      <c r="K65" s="22" t="s">
        <v>48</v>
      </c>
      <c r="L65" s="22">
        <v>100</v>
      </c>
      <c r="M65" s="22">
        <v>100</v>
      </c>
      <c r="N65" s="22">
        <v>100</v>
      </c>
      <c r="O65" s="22">
        <v>100</v>
      </c>
      <c r="P65" s="22">
        <v>100</v>
      </c>
      <c r="Q65" s="22">
        <v>100</v>
      </c>
      <c r="R65" s="22">
        <v>100</v>
      </c>
    </row>
    <row r="66" spans="1:18" ht="30" customHeight="1">
      <c r="A66" s="28" t="s">
        <v>88</v>
      </c>
      <c r="B66" s="33">
        <v>1746.286505</v>
      </c>
      <c r="C66" s="33">
        <v>2141.575343</v>
      </c>
      <c r="D66" s="33">
        <v>2570.5616319999999</v>
      </c>
      <c r="E66" s="33">
        <v>2361.2750599999999</v>
      </c>
      <c r="F66" s="22">
        <v>2654.4</v>
      </c>
      <c r="G66" s="22">
        <v>3964.48</v>
      </c>
      <c r="H66" s="22">
        <v>5167</v>
      </c>
      <c r="I66" s="45">
        <f>I69</f>
        <v>6290.1102447735902</v>
      </c>
    </row>
    <row r="67" spans="1:18" ht="30" customHeight="1">
      <c r="A67" s="29" t="s">
        <v>50</v>
      </c>
      <c r="B67" s="30">
        <v>18705.084635650819</v>
      </c>
      <c r="C67" s="30">
        <v>23154.448155894879</v>
      </c>
      <c r="D67" s="30">
        <v>30178.597963635701</v>
      </c>
      <c r="E67" s="30">
        <v>36597.591953128227</v>
      </c>
      <c r="F67" s="30">
        <v>46042.100052607355</v>
      </c>
      <c r="G67" s="30">
        <v>59816.320867600261</v>
      </c>
      <c r="H67" s="30">
        <v>73109.054555198352</v>
      </c>
      <c r="I67" s="45">
        <f>'2013provOILL'!I80</f>
        <v>84776.121199917266</v>
      </c>
    </row>
    <row r="68" spans="1:18">
      <c r="I68" s="39"/>
    </row>
    <row r="69" spans="1:18">
      <c r="A69" s="35" t="s">
        <v>99</v>
      </c>
      <c r="B69" s="32">
        <f t="shared" ref="B69:I69" si="2">B67-B65</f>
        <v>895.36021238331523</v>
      </c>
      <c r="C69" s="32">
        <f t="shared" si="2"/>
        <v>1399.5772845737665</v>
      </c>
      <c r="D69" s="32">
        <f t="shared" si="2"/>
        <v>1514.4953769999993</v>
      </c>
      <c r="E69" s="32">
        <f t="shared" si="2"/>
        <v>935.55028999999922</v>
      </c>
      <c r="F69" s="31">
        <f t="shared" si="2"/>
        <v>2654.4000000000015</v>
      </c>
      <c r="G69" s="31">
        <f t="shared" si="2"/>
        <v>3964.4800000000032</v>
      </c>
      <c r="H69" s="31">
        <f t="shared" si="2"/>
        <v>5167</v>
      </c>
      <c r="I69" s="32">
        <f t="shared" si="2"/>
        <v>6290.1102447735902</v>
      </c>
      <c r="K69" s="23" t="s">
        <v>89</v>
      </c>
    </row>
    <row r="70" spans="1:18">
      <c r="K70" s="23" t="s">
        <v>90</v>
      </c>
    </row>
    <row r="71" spans="1:18">
      <c r="A71" s="36" t="s">
        <v>100</v>
      </c>
      <c r="B71" s="34">
        <v>18705.084635650819</v>
      </c>
      <c r="C71" s="34">
        <v>23154.448155894879</v>
      </c>
      <c r="D71" s="34">
        <v>30178.597963635704</v>
      </c>
      <c r="E71" s="34">
        <v>36597.591953128227</v>
      </c>
      <c r="F71" s="37">
        <v>45038.733382607352</v>
      </c>
      <c r="G71" s="37">
        <v>56951.996399661548</v>
      </c>
    </row>
    <row r="72" spans="1:18">
      <c r="A72" s="36" t="s">
        <v>101</v>
      </c>
    </row>
  </sheetData>
  <pageMargins left="0.45" right="0.27" top="0.19" bottom="0.23" header="0.13" footer="0.14000000000000001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showGridLines="0" zoomScale="110" zoomScaleNormal="110" workbookViewId="0">
      <selection activeCell="I6" sqref="I6"/>
    </sheetView>
  </sheetViews>
  <sheetFormatPr defaultColWidth="8.85546875" defaultRowHeight="12.75"/>
  <cols>
    <col min="1" max="1" width="34.28515625" style="57" customWidth="1"/>
    <col min="2" max="2" width="11.28515625" style="57" customWidth="1"/>
    <col min="3" max="3" width="10.140625" style="57" customWidth="1"/>
    <col min="4" max="7" width="10.5703125" style="57" bestFit="1" customWidth="1"/>
    <col min="8" max="8" width="10.28515625" style="57" customWidth="1"/>
    <col min="9" max="9" width="9.42578125" style="57" bestFit="1" customWidth="1"/>
    <col min="10" max="10" width="33.5703125" style="100" customWidth="1"/>
    <col min="11" max="18" width="8.85546875" style="57"/>
    <col min="19" max="19" width="24.42578125" style="57" customWidth="1"/>
    <col min="20" max="20" width="13.28515625" style="57" bestFit="1" customWidth="1"/>
    <col min="21" max="21" width="7.85546875" style="57" customWidth="1"/>
    <col min="22" max="22" width="7" style="57" customWidth="1"/>
    <col min="23" max="23" width="8" style="57" customWidth="1"/>
    <col min="24" max="24" width="8.7109375" style="57" customWidth="1"/>
    <col min="25" max="25" width="8.28515625" style="57" customWidth="1"/>
    <col min="26" max="28" width="8.85546875" style="57"/>
    <col min="29" max="29" width="9.42578125" style="57" bestFit="1" customWidth="1"/>
    <col min="30" max="30" width="11.140625" style="57" bestFit="1" customWidth="1"/>
    <col min="31" max="32" width="9" style="57" bestFit="1" customWidth="1"/>
    <col min="33" max="16384" width="8.85546875" style="57"/>
  </cols>
  <sheetData>
    <row r="1" spans="1:26">
      <c r="A1" s="53" t="s">
        <v>103</v>
      </c>
      <c r="J1" s="55" t="s">
        <v>104</v>
      </c>
    </row>
    <row r="2" spans="1:26">
      <c r="F2" s="57" t="s">
        <v>105</v>
      </c>
    </row>
    <row r="3" spans="1:26">
      <c r="A3" s="61" t="s">
        <v>51</v>
      </c>
      <c r="B3" s="61">
        <v>2006</v>
      </c>
      <c r="C3" s="61">
        <v>2007</v>
      </c>
      <c r="D3" s="61">
        <v>2008</v>
      </c>
      <c r="E3" s="61">
        <v>2009</v>
      </c>
      <c r="F3" s="62">
        <v>2010</v>
      </c>
      <c r="G3" s="62" t="s">
        <v>70</v>
      </c>
      <c r="H3" s="62" t="s">
        <v>80</v>
      </c>
      <c r="I3" s="62" t="s">
        <v>102</v>
      </c>
      <c r="J3" s="63" t="s">
        <v>51</v>
      </c>
      <c r="K3" s="61">
        <v>2007</v>
      </c>
      <c r="L3" s="61">
        <v>2008</v>
      </c>
      <c r="M3" s="61">
        <v>2009</v>
      </c>
      <c r="N3" s="62">
        <v>2010</v>
      </c>
      <c r="O3" s="62" t="s">
        <v>70</v>
      </c>
      <c r="P3" s="62" t="s">
        <v>80</v>
      </c>
      <c r="Q3" s="62" t="s">
        <v>102</v>
      </c>
    </row>
    <row r="4" spans="1:26">
      <c r="A4" s="53" t="s">
        <v>31</v>
      </c>
      <c r="B4" s="66">
        <v>5415.0338278538902</v>
      </c>
      <c r="C4" s="66">
        <v>5322.0220925546382</v>
      </c>
      <c r="D4" s="66">
        <v>5716.0773508717084</v>
      </c>
      <c r="E4" s="66">
        <v>6129.095042970388</v>
      </c>
      <c r="F4" s="66">
        <v>6452.5012299999999</v>
      </c>
      <c r="G4" s="66">
        <v>6507.0967443967984</v>
      </c>
      <c r="H4" s="66">
        <v>6594.6204116331519</v>
      </c>
      <c r="I4" s="66">
        <v>6819.4745609292868</v>
      </c>
      <c r="J4" s="55" t="s">
        <v>31</v>
      </c>
      <c r="K4" s="67">
        <v>-1.7176575115896355</v>
      </c>
      <c r="L4" s="67">
        <v>7.4042394312557036</v>
      </c>
      <c r="M4" s="67">
        <v>7.2255441406105803</v>
      </c>
      <c r="N4" s="67">
        <v>5.2765732096214464</v>
      </c>
      <c r="O4" s="67">
        <v>0.84611397116771059</v>
      </c>
      <c r="P4" s="67">
        <v>1.3450494233349133</v>
      </c>
      <c r="Q4" s="67">
        <v>3.4096602269856788</v>
      </c>
      <c r="S4" s="126" t="s">
        <v>106</v>
      </c>
      <c r="T4" s="126" t="s">
        <v>107</v>
      </c>
    </row>
    <row r="5" spans="1:26">
      <c r="B5" s="127"/>
      <c r="C5" s="127"/>
      <c r="D5" s="127"/>
      <c r="E5" s="127"/>
      <c r="F5" s="127"/>
      <c r="G5" s="127"/>
      <c r="H5" s="127"/>
      <c r="S5" s="128" t="s">
        <v>108</v>
      </c>
      <c r="T5" s="129">
        <v>7.3870582337317643</v>
      </c>
    </row>
    <row r="6" spans="1:26">
      <c r="A6" s="57" t="s">
        <v>32</v>
      </c>
      <c r="B6" s="127">
        <v>3793.6819574757342</v>
      </c>
      <c r="C6" s="127">
        <v>3742.5960471347789</v>
      </c>
      <c r="D6" s="127">
        <v>4064.4593071883701</v>
      </c>
      <c r="E6" s="127">
        <v>4479.4262706341497</v>
      </c>
      <c r="F6" s="127">
        <v>4703.3999989999993</v>
      </c>
      <c r="G6" s="127">
        <v>4877.6072833807993</v>
      </c>
      <c r="H6" s="127">
        <v>4926.3833562146074</v>
      </c>
      <c r="I6" s="127">
        <v>5075.9818586342799</v>
      </c>
      <c r="J6" s="100" t="s">
        <v>32</v>
      </c>
      <c r="K6" s="130">
        <v>-1.3466049846452393</v>
      </c>
      <c r="L6" s="130">
        <v>8.6000000000000085</v>
      </c>
      <c r="M6" s="130">
        <v>10.209647386846072</v>
      </c>
      <c r="N6" s="130">
        <v>5.000053909451708</v>
      </c>
      <c r="O6" s="130">
        <v>3.7038585792796397</v>
      </c>
      <c r="P6" s="130">
        <v>1</v>
      </c>
      <c r="Q6" s="130">
        <v>3.0366800876540481</v>
      </c>
      <c r="S6" s="121" t="s">
        <v>109</v>
      </c>
      <c r="T6" s="131">
        <v>3.4096602269856788</v>
      </c>
    </row>
    <row r="7" spans="1:26">
      <c r="A7" s="57" t="s">
        <v>33</v>
      </c>
      <c r="B7" s="127">
        <v>537.18817130132459</v>
      </c>
      <c r="C7" s="127">
        <v>493.15620531424054</v>
      </c>
      <c r="D7" s="127">
        <v>509.06044759209732</v>
      </c>
      <c r="E7" s="127">
        <v>534.51346997170219</v>
      </c>
      <c r="F7" s="127">
        <v>676.69405298417496</v>
      </c>
      <c r="G7" s="127">
        <v>771.43122040195954</v>
      </c>
      <c r="H7" s="127">
        <v>718.20246619422437</v>
      </c>
      <c r="I7" s="127">
        <v>744.84391968182797</v>
      </c>
      <c r="J7" s="100" t="s">
        <v>33</v>
      </c>
      <c r="K7" s="72">
        <v>-8.196748986564188</v>
      </c>
      <c r="L7" s="72">
        <v>3.2249908054431842</v>
      </c>
      <c r="M7" s="72">
        <v>5</v>
      </c>
      <c r="N7" s="72">
        <v>26.599999999999994</v>
      </c>
      <c r="O7" s="72">
        <v>14.000000000000014</v>
      </c>
      <c r="P7" s="72">
        <v>-6.8999999999999915</v>
      </c>
      <c r="Q7" s="72">
        <v>3.7094628244285275</v>
      </c>
      <c r="S7" s="121" t="s">
        <v>110</v>
      </c>
      <c r="T7" s="131">
        <v>9.0975233254858381</v>
      </c>
    </row>
    <row r="8" spans="1:26">
      <c r="A8" s="57" t="s">
        <v>34</v>
      </c>
      <c r="B8" s="127">
        <v>437.09725333260457</v>
      </c>
      <c r="C8" s="127">
        <v>457.77915103181823</v>
      </c>
      <c r="D8" s="127">
        <v>481.14404086167349</v>
      </c>
      <c r="E8" s="127">
        <v>502.15328993482967</v>
      </c>
      <c r="F8" s="127">
        <v>525.500001</v>
      </c>
      <c r="G8" s="127">
        <v>552.30050105099997</v>
      </c>
      <c r="H8" s="127">
        <v>579.91552610354995</v>
      </c>
      <c r="I8" s="127">
        <v>610.55896602835242</v>
      </c>
      <c r="J8" s="100" t="s">
        <v>34</v>
      </c>
      <c r="K8" s="130">
        <v>4.7316466853833106</v>
      </c>
      <c r="L8" s="130">
        <v>5.1039654770628147</v>
      </c>
      <c r="M8" s="130">
        <v>4.3665196467010219</v>
      </c>
      <c r="N8" s="130">
        <v>4.6493195470650619</v>
      </c>
      <c r="O8" s="130">
        <v>5.0999999999999943</v>
      </c>
      <c r="P8" s="130">
        <v>5</v>
      </c>
      <c r="Q8" s="130">
        <v>5.2841213151673401</v>
      </c>
      <c r="S8" s="132" t="s">
        <v>111</v>
      </c>
      <c r="T8" s="133">
        <v>9.1938544356113425</v>
      </c>
    </row>
    <row r="9" spans="1:26">
      <c r="A9" s="57" t="s">
        <v>35</v>
      </c>
      <c r="B9" s="127">
        <v>736.00308898936498</v>
      </c>
      <c r="C9" s="127">
        <v>705.88126916661315</v>
      </c>
      <c r="D9" s="127">
        <v>682.44508318328474</v>
      </c>
      <c r="E9" s="127">
        <v>687.36015399999997</v>
      </c>
      <c r="F9" s="127">
        <v>756.58618000000013</v>
      </c>
      <c r="G9" s="127">
        <v>650.66411480000011</v>
      </c>
      <c r="H9" s="127">
        <v>641.7500164272401</v>
      </c>
      <c r="I9" s="127">
        <v>646.65180648215221</v>
      </c>
      <c r="J9" s="100" t="s">
        <v>35</v>
      </c>
      <c r="K9" s="130">
        <v>-4.0926213861565799</v>
      </c>
      <c r="L9" s="130">
        <v>-3.3201314451930273</v>
      </c>
      <c r="M9" s="130">
        <v>0.72021484773378575</v>
      </c>
      <c r="N9" s="130">
        <v>10.071288770108168</v>
      </c>
      <c r="O9" s="130">
        <v>-14</v>
      </c>
      <c r="P9" s="130">
        <v>-1.3700000000000045</v>
      </c>
      <c r="Q9" s="130">
        <v>0.76381611678040429</v>
      </c>
    </row>
    <row r="10" spans="1:26">
      <c r="A10" s="57" t="s">
        <v>36</v>
      </c>
      <c r="B10" s="127">
        <v>448.25152805618654</v>
      </c>
      <c r="C10" s="127">
        <v>415.76562522142734</v>
      </c>
      <c r="D10" s="127">
        <v>488.02891963837965</v>
      </c>
      <c r="E10" s="127">
        <v>460.15532840140935</v>
      </c>
      <c r="F10" s="127">
        <v>467.01504999999992</v>
      </c>
      <c r="G10" s="127">
        <v>426.52484516499993</v>
      </c>
      <c r="H10" s="127">
        <v>446.57151288775492</v>
      </c>
      <c r="I10" s="127">
        <v>486.28192978450238</v>
      </c>
      <c r="J10" s="100" t="s">
        <v>36</v>
      </c>
      <c r="K10" s="130">
        <v>-7.2472486542616394</v>
      </c>
      <c r="L10" s="130">
        <v>17.38077658018662</v>
      </c>
      <c r="M10" s="130">
        <v>-5.7114630128116488</v>
      </c>
      <c r="N10" s="130">
        <v>1.4907404468011691</v>
      </c>
      <c r="O10" s="130">
        <v>-8.6700000000000017</v>
      </c>
      <c r="P10" s="130">
        <v>4.6999999999999886</v>
      </c>
      <c r="Q10" s="130">
        <v>8.892286173822427</v>
      </c>
    </row>
    <row r="11" spans="1:26">
      <c r="B11" s="127"/>
      <c r="C11" s="127"/>
      <c r="D11" s="127"/>
      <c r="E11" s="127"/>
      <c r="F11" s="127"/>
      <c r="G11" s="127"/>
      <c r="H11" s="127"/>
      <c r="S11" s="134" t="s">
        <v>29</v>
      </c>
      <c r="T11" s="126">
        <v>2007</v>
      </c>
      <c r="U11" s="126">
        <v>2008</v>
      </c>
      <c r="V11" s="126">
        <v>2009</v>
      </c>
      <c r="W11" s="126">
        <v>2010</v>
      </c>
      <c r="X11" s="126">
        <v>2011</v>
      </c>
      <c r="Y11" s="135">
        <v>2012</v>
      </c>
      <c r="Z11" s="136">
        <v>2013</v>
      </c>
    </row>
    <row r="12" spans="1:26">
      <c r="A12" s="53" t="s">
        <v>37</v>
      </c>
      <c r="B12" s="66">
        <v>3704.3144819778067</v>
      </c>
      <c r="C12" s="66">
        <v>3929.5743425427536</v>
      </c>
      <c r="D12" s="66">
        <v>4521.8658471726521</v>
      </c>
      <c r="E12" s="66">
        <v>4724.7225206786188</v>
      </c>
      <c r="F12" s="66">
        <v>5052.9963974551301</v>
      </c>
      <c r="G12" s="66">
        <v>7157.0576410635567</v>
      </c>
      <c r="H12" s="66">
        <v>7658.7967278818132</v>
      </c>
      <c r="I12" s="66">
        <v>8355.5575466524078</v>
      </c>
      <c r="J12" s="55" t="s">
        <v>37</v>
      </c>
      <c r="K12" s="67">
        <v>6.0810134145164767</v>
      </c>
      <c r="L12" s="67">
        <v>15.072663169075923</v>
      </c>
      <c r="M12" s="67">
        <v>4.4861276376167751</v>
      </c>
      <c r="N12" s="67">
        <v>6.9480033026227517</v>
      </c>
      <c r="O12" s="67">
        <v>41.639872228448581</v>
      </c>
      <c r="P12" s="67">
        <v>7.0104100313449038</v>
      </c>
      <c r="Q12" s="67">
        <v>9.0975233254858381</v>
      </c>
      <c r="S12" s="137" t="s">
        <v>65</v>
      </c>
      <c r="T12" s="137">
        <v>-1.3466049846452393</v>
      </c>
      <c r="U12" s="137">
        <v>8.6000000000000085</v>
      </c>
      <c r="V12" s="137">
        <v>10.209647386846072</v>
      </c>
      <c r="W12" s="137">
        <v>5.000053909451708</v>
      </c>
      <c r="X12" s="137">
        <v>3.7038585792796397</v>
      </c>
      <c r="Y12" s="137">
        <v>1</v>
      </c>
      <c r="Z12" s="138">
        <v>3.0366800876540481</v>
      </c>
    </row>
    <row r="13" spans="1:26">
      <c r="A13" s="57" t="s">
        <v>112</v>
      </c>
      <c r="B13" s="127"/>
      <c r="C13" s="127"/>
      <c r="D13" s="127"/>
      <c r="E13" s="127"/>
      <c r="F13" s="127"/>
      <c r="G13" s="127"/>
      <c r="H13" s="40"/>
      <c r="J13" s="100" t="s">
        <v>112</v>
      </c>
      <c r="S13" s="139" t="s">
        <v>66</v>
      </c>
      <c r="T13" s="139">
        <v>4.7316466853833106</v>
      </c>
      <c r="U13" s="139">
        <v>5.1039654770628147</v>
      </c>
      <c r="V13" s="139">
        <v>4.3665196467010219</v>
      </c>
      <c r="W13" s="139">
        <v>4.6493195470650619</v>
      </c>
      <c r="X13" s="139">
        <v>5.0999999999999943</v>
      </c>
      <c r="Y13" s="139">
        <v>5</v>
      </c>
      <c r="Z13" s="140">
        <v>5.2841213151673401</v>
      </c>
    </row>
    <row r="14" spans="1:26">
      <c r="A14" s="57" t="s">
        <v>38</v>
      </c>
      <c r="B14" s="127">
        <v>497.44519969572951</v>
      </c>
      <c r="C14" s="127">
        <v>531.5802961133287</v>
      </c>
      <c r="D14" s="127">
        <v>544.44120883450603</v>
      </c>
      <c r="E14" s="127">
        <v>581.20000099999993</v>
      </c>
      <c r="F14" s="127">
        <v>690.23985600000003</v>
      </c>
      <c r="G14" s="127">
        <v>2115.5383043544439</v>
      </c>
      <c r="H14" s="127">
        <v>2221.3152195721664</v>
      </c>
      <c r="I14" s="127">
        <v>2612.2666982168676</v>
      </c>
      <c r="J14" s="100" t="s">
        <v>38</v>
      </c>
      <c r="K14" s="130">
        <v>6.8620817807626793</v>
      </c>
      <c r="L14" s="130">
        <v>2.4193734822773649</v>
      </c>
      <c r="M14" s="130">
        <v>6.7516550123353198</v>
      </c>
      <c r="N14" s="130">
        <v>18.761158777079928</v>
      </c>
      <c r="O14" s="130">
        <v>206.49321188349978</v>
      </c>
      <c r="P14" s="130">
        <v>5</v>
      </c>
      <c r="Q14" s="130">
        <v>17.599999999999994</v>
      </c>
      <c r="S14" s="139" t="s">
        <v>67</v>
      </c>
      <c r="T14" s="139">
        <v>-4.0926213861565799</v>
      </c>
      <c r="U14" s="139">
        <v>-3.3201314451930273</v>
      </c>
      <c r="V14" s="139">
        <v>0.72021484773378575</v>
      </c>
      <c r="W14" s="139">
        <v>10.071288770108168</v>
      </c>
      <c r="X14" s="139">
        <v>-14</v>
      </c>
      <c r="Y14" s="139">
        <v>-1.3700000000000045</v>
      </c>
      <c r="Z14" s="140">
        <v>0.76381611678040429</v>
      </c>
    </row>
    <row r="15" spans="1:26" ht="13.5" thickBot="1">
      <c r="A15" s="109" t="s">
        <v>82</v>
      </c>
      <c r="B15" s="127">
        <v>0</v>
      </c>
      <c r="C15" s="127">
        <v>0</v>
      </c>
      <c r="D15" s="127">
        <v>0</v>
      </c>
      <c r="E15" s="127">
        <v>0</v>
      </c>
      <c r="F15" s="127">
        <v>64.62</v>
      </c>
      <c r="G15" s="127">
        <v>1372.11</v>
      </c>
      <c r="H15" s="127">
        <v>1496.6975879999998</v>
      </c>
      <c r="I15" s="127">
        <v>2057.4718797271698</v>
      </c>
      <c r="J15" s="111" t="s">
        <v>82</v>
      </c>
      <c r="K15" s="130"/>
      <c r="L15" s="130"/>
      <c r="M15" s="130"/>
      <c r="N15" s="130"/>
      <c r="O15" s="130"/>
      <c r="P15" s="72">
        <v>9.0799999999999983</v>
      </c>
      <c r="Q15" s="72">
        <v>37.467441400538291</v>
      </c>
      <c r="S15" s="141" t="s">
        <v>68</v>
      </c>
      <c r="T15" s="141">
        <v>-7.2472486542616394</v>
      </c>
      <c r="U15" s="141">
        <v>17.38077658018662</v>
      </c>
      <c r="V15" s="141">
        <v>-5.7114630128116488</v>
      </c>
      <c r="W15" s="141">
        <v>1.4907404468011691</v>
      </c>
      <c r="X15" s="141">
        <v>-8.6700000000000017</v>
      </c>
      <c r="Y15" s="141">
        <v>4.6999999999999886</v>
      </c>
      <c r="Z15" s="142">
        <v>8.892286173822427</v>
      </c>
    </row>
    <row r="16" spans="1:26" ht="13.5" thickTop="1">
      <c r="A16" s="57" t="s">
        <v>39</v>
      </c>
      <c r="B16" s="127">
        <v>1823.4832603298671</v>
      </c>
      <c r="C16" s="127">
        <v>1801.3122840461203</v>
      </c>
      <c r="D16" s="127">
        <v>1867.9694015807725</v>
      </c>
      <c r="E16" s="127">
        <v>1843.5798967413004</v>
      </c>
      <c r="F16" s="127">
        <v>1983.7</v>
      </c>
      <c r="G16" s="127">
        <v>2320.9290000000001</v>
      </c>
      <c r="H16" s="127">
        <v>2436.9754500000004</v>
      </c>
      <c r="I16" s="127">
        <v>2497.8998362500001</v>
      </c>
      <c r="J16" s="100" t="s">
        <v>39</v>
      </c>
      <c r="K16" s="130">
        <v>-1.215858503671484</v>
      </c>
      <c r="L16" s="130">
        <v>3.7004753770360423</v>
      </c>
      <c r="M16" s="130">
        <v>-1.3056693979479661</v>
      </c>
      <c r="N16" s="130">
        <v>7.6004356256202925</v>
      </c>
      <c r="O16" s="130">
        <v>17</v>
      </c>
      <c r="P16" s="130">
        <v>5</v>
      </c>
      <c r="Q16" s="130">
        <v>2.4999999999999858</v>
      </c>
      <c r="S16" s="139" t="s">
        <v>113</v>
      </c>
    </row>
    <row r="17" spans="1:32">
      <c r="A17" s="57" t="s">
        <v>40</v>
      </c>
      <c r="B17" s="127">
        <v>142.71911509884251</v>
      </c>
      <c r="C17" s="127">
        <v>118.15348396860392</v>
      </c>
      <c r="D17" s="127">
        <v>141.10301794833273</v>
      </c>
      <c r="E17" s="127">
        <v>151.69193847708095</v>
      </c>
      <c r="F17" s="127">
        <v>170.28971799999999</v>
      </c>
      <c r="G17" s="127">
        <v>168.927400256</v>
      </c>
      <c r="H17" s="127">
        <v>187.64455620436479</v>
      </c>
      <c r="I17" s="127">
        <v>212.53699878210836</v>
      </c>
      <c r="J17" s="100" t="s">
        <v>40</v>
      </c>
      <c r="K17" s="130">
        <v>-17.212572480725683</v>
      </c>
      <c r="L17" s="130">
        <v>19.423493246993061</v>
      </c>
      <c r="M17" s="130">
        <v>7.5043898300074119</v>
      </c>
      <c r="N17" s="130">
        <v>12.260229323741527</v>
      </c>
      <c r="O17" s="130">
        <v>-0.79999999999999716</v>
      </c>
      <c r="P17" s="130">
        <v>11.079999999999998</v>
      </c>
      <c r="Q17" s="130">
        <v>13.265741933186192</v>
      </c>
    </row>
    <row r="18" spans="1:32">
      <c r="A18" s="57" t="s">
        <v>41</v>
      </c>
      <c r="B18" s="127">
        <v>224.3613600308218</v>
      </c>
      <c r="C18" s="127">
        <v>226.96636816948859</v>
      </c>
      <c r="D18" s="127">
        <v>228.88780012856219</v>
      </c>
      <c r="E18" s="127">
        <v>246.39794840645183</v>
      </c>
      <c r="F18" s="127">
        <v>259.36776900000001</v>
      </c>
      <c r="G18" s="127">
        <v>266.96724463170005</v>
      </c>
      <c r="H18" s="127">
        <v>272.27989279987088</v>
      </c>
      <c r="I18" s="127">
        <v>278.76274739034397</v>
      </c>
      <c r="J18" s="100" t="s">
        <v>41</v>
      </c>
      <c r="K18" s="130">
        <v>1.1610769957487008</v>
      </c>
      <c r="L18" s="130">
        <v>0.84657122311564592</v>
      </c>
      <c r="M18" s="130">
        <v>7.6501011709905384</v>
      </c>
      <c r="N18" s="130">
        <v>5.263769717819855</v>
      </c>
      <c r="O18" s="130">
        <v>2.9300000000000068</v>
      </c>
      <c r="P18" s="130">
        <v>1.9900000000000091</v>
      </c>
      <c r="Q18" s="130">
        <v>2.3809523809523796</v>
      </c>
      <c r="S18" s="134" t="s">
        <v>29</v>
      </c>
      <c r="T18" s="126">
        <v>2007</v>
      </c>
      <c r="U18" s="126">
        <v>2008</v>
      </c>
      <c r="V18" s="126">
        <v>2009</v>
      </c>
      <c r="W18" s="126">
        <v>2010</v>
      </c>
      <c r="X18" s="126">
        <v>2011</v>
      </c>
      <c r="Y18" s="135">
        <v>2012</v>
      </c>
      <c r="Z18" s="136">
        <v>2013</v>
      </c>
    </row>
    <row r="19" spans="1:32">
      <c r="A19" s="57" t="s">
        <v>42</v>
      </c>
      <c r="B19" s="127">
        <v>1016.3055468225463</v>
      </c>
      <c r="C19" s="127">
        <v>1251.5619102452122</v>
      </c>
      <c r="D19" s="127">
        <v>1739.464418680479</v>
      </c>
      <c r="E19" s="127">
        <v>1901.8527360537855</v>
      </c>
      <c r="F19" s="127">
        <v>1949.39905445513</v>
      </c>
      <c r="G19" s="127">
        <v>2284.6956918214123</v>
      </c>
      <c r="H19" s="127">
        <v>2540.5816093054109</v>
      </c>
      <c r="I19" s="127">
        <v>2754.0912660130884</v>
      </c>
      <c r="J19" s="100" t="s">
        <v>42</v>
      </c>
      <c r="K19" s="130">
        <v>23.148192407115076</v>
      </c>
      <c r="L19" s="130">
        <v>38.983489705249553</v>
      </c>
      <c r="M19" s="130">
        <v>9.3355354458179107</v>
      </c>
      <c r="N19" s="130">
        <v>2.4999999999999858</v>
      </c>
      <c r="O19" s="130">
        <v>17.199999999999989</v>
      </c>
      <c r="P19" s="130">
        <v>11.200000000000017</v>
      </c>
      <c r="Q19" s="130">
        <v>8.4039676555027256</v>
      </c>
      <c r="S19" s="143" t="s">
        <v>8</v>
      </c>
      <c r="T19" s="144">
        <v>6.8620817807626793</v>
      </c>
      <c r="U19" s="144">
        <v>2.4193734822773649</v>
      </c>
      <c r="V19" s="144">
        <v>6.7516550123353198</v>
      </c>
      <c r="W19" s="144">
        <v>18.761158777079928</v>
      </c>
      <c r="X19" s="144">
        <v>206.49321188349978</v>
      </c>
      <c r="Y19" s="144">
        <v>5</v>
      </c>
      <c r="Z19" s="138">
        <v>17.599999999999994</v>
      </c>
    </row>
    <row r="20" spans="1:32">
      <c r="B20" s="127"/>
      <c r="C20" s="127"/>
      <c r="D20" s="127"/>
      <c r="E20" s="41"/>
      <c r="F20" s="127">
        <v>24</v>
      </c>
      <c r="G20" s="127">
        <v>27</v>
      </c>
      <c r="H20" s="127"/>
      <c r="O20" s="130"/>
      <c r="S20" s="121" t="s">
        <v>9</v>
      </c>
      <c r="T20" s="145">
        <v>-1.215858503671484</v>
      </c>
      <c r="U20" s="145">
        <v>3.7004753770360423</v>
      </c>
      <c r="V20" s="145">
        <v>-1.3056693979479661</v>
      </c>
      <c r="W20" s="145">
        <v>7.6004356256202925</v>
      </c>
      <c r="X20" s="145">
        <v>17</v>
      </c>
      <c r="Y20" s="145">
        <v>5</v>
      </c>
      <c r="Z20" s="140">
        <v>2.4999999999999858</v>
      </c>
    </row>
    <row r="21" spans="1:32">
      <c r="A21" s="53" t="s">
        <v>43</v>
      </c>
      <c r="B21" s="66">
        <v>8690.3761134358065</v>
      </c>
      <c r="C21" s="66">
        <v>9358.3495223661885</v>
      </c>
      <c r="D21" s="66">
        <v>10105.970206031943</v>
      </c>
      <c r="E21" s="66">
        <v>10666.89462891631</v>
      </c>
      <c r="F21" s="66">
        <v>11714.246203111526</v>
      </c>
      <c r="G21" s="66">
        <v>12812.716810987617</v>
      </c>
      <c r="H21" s="66">
        <v>14124.922687682138</v>
      </c>
      <c r="I21" s="66">
        <v>15423.547518730273</v>
      </c>
      <c r="J21" s="55" t="s">
        <v>43</v>
      </c>
      <c r="K21" s="67">
        <v>7.6863578769353751</v>
      </c>
      <c r="L21" s="67">
        <v>7.9888091578430789</v>
      </c>
      <c r="M21" s="67">
        <v>5.5504262475419637</v>
      </c>
      <c r="N21" s="67">
        <v>9.8187111678782912</v>
      </c>
      <c r="O21" s="67">
        <v>9.3772197444878458</v>
      </c>
      <c r="P21" s="67">
        <v>10.241433538663955</v>
      </c>
      <c r="Q21" s="67">
        <v>9.1938544356113425</v>
      </c>
      <c r="S21" s="121" t="s">
        <v>57</v>
      </c>
      <c r="T21" s="145">
        <v>-17.212572480725683</v>
      </c>
      <c r="U21" s="145">
        <v>19.423493246993061</v>
      </c>
      <c r="V21" s="145">
        <v>7.5043898300074119</v>
      </c>
      <c r="W21" s="145">
        <v>12.260229323741527</v>
      </c>
      <c r="X21" s="145">
        <v>-0.79999999999999716</v>
      </c>
      <c r="Y21" s="145">
        <v>11.079999999999998</v>
      </c>
      <c r="Z21" s="140">
        <v>13.265741933186192</v>
      </c>
    </row>
    <row r="22" spans="1:32">
      <c r="B22" s="127"/>
      <c r="C22" s="127"/>
      <c r="D22" s="127"/>
      <c r="E22" s="127"/>
      <c r="F22" s="127"/>
      <c r="G22" s="127"/>
      <c r="H22" s="127"/>
      <c r="S22" s="121" t="s">
        <v>58</v>
      </c>
      <c r="T22" s="145">
        <v>1.1610769957487008</v>
      </c>
      <c r="U22" s="145">
        <v>0.84657122311564592</v>
      </c>
      <c r="V22" s="145">
        <v>7.6501011709905384</v>
      </c>
      <c r="W22" s="145">
        <v>5.263769717819855</v>
      </c>
      <c r="X22" s="145">
        <v>2.9300000000000068</v>
      </c>
      <c r="Y22" s="145">
        <v>1.9900000000000091</v>
      </c>
      <c r="Z22" s="140">
        <v>2.3809523809523796</v>
      </c>
    </row>
    <row r="23" spans="1:32" ht="13.5" thickBot="1">
      <c r="A23" s="57" t="s">
        <v>44</v>
      </c>
      <c r="B23" s="127">
        <v>1140.6992353102196</v>
      </c>
      <c r="C23" s="127">
        <v>1202.6216724278104</v>
      </c>
      <c r="D23" s="127">
        <v>1316.9256762063744</v>
      </c>
      <c r="E23" s="127">
        <v>1387.9310089999999</v>
      </c>
      <c r="F23" s="127">
        <v>1573.0945219999999</v>
      </c>
      <c r="G23" s="127">
        <v>1745.7988326113173</v>
      </c>
      <c r="H23" s="127">
        <v>1846.5139672646642</v>
      </c>
      <c r="I23" s="127">
        <v>1874.2116767736341</v>
      </c>
      <c r="J23" s="100" t="s">
        <v>44</v>
      </c>
      <c r="K23" s="130">
        <v>5.428463104102164</v>
      </c>
      <c r="L23" s="130">
        <v>9.504568760000069</v>
      </c>
      <c r="M23" s="130">
        <v>5.3917494416365344</v>
      </c>
      <c r="N23" s="130">
        <v>13.340973852397013</v>
      </c>
      <c r="O23" s="130">
        <v>10.9786353074159</v>
      </c>
      <c r="P23" s="130">
        <v>5.7690000000000055</v>
      </c>
      <c r="Q23" s="130">
        <v>1.4999999999999858</v>
      </c>
      <c r="S23" s="146" t="s">
        <v>25</v>
      </c>
      <c r="T23" s="147">
        <v>23.148192407115076</v>
      </c>
      <c r="U23" s="147">
        <v>38.983489705249553</v>
      </c>
      <c r="V23" s="147">
        <v>9.3355354458179107</v>
      </c>
      <c r="W23" s="147">
        <v>2.4999999999999858</v>
      </c>
      <c r="X23" s="147">
        <v>17.199999999999989</v>
      </c>
      <c r="Y23" s="147">
        <v>11.200000000000017</v>
      </c>
      <c r="Z23" s="142">
        <v>8.4039676555027256</v>
      </c>
    </row>
    <row r="24" spans="1:32" ht="13.5" thickTop="1">
      <c r="A24" s="57" t="s">
        <v>45</v>
      </c>
      <c r="B24" s="127">
        <v>894.08203413493095</v>
      </c>
      <c r="C24" s="127">
        <v>916.59233209358729</v>
      </c>
      <c r="D24" s="127">
        <v>999.77812513400113</v>
      </c>
      <c r="E24" s="127">
        <v>962.00084100000004</v>
      </c>
      <c r="F24" s="127">
        <v>987.85721299999989</v>
      </c>
      <c r="G24" s="127">
        <v>1023.2668728240949</v>
      </c>
      <c r="H24" s="127">
        <v>1155.8822595420975</v>
      </c>
      <c r="I24" s="127">
        <v>1314.1026746218627</v>
      </c>
      <c r="J24" s="100" t="s">
        <v>45</v>
      </c>
      <c r="K24" s="130">
        <v>2.5176993943778427</v>
      </c>
      <c r="L24" s="130">
        <v>9.0755497430803587</v>
      </c>
      <c r="M24" s="130">
        <v>-3.7785667823986131</v>
      </c>
      <c r="N24" s="130">
        <v>2.6877702074690717</v>
      </c>
      <c r="O24" s="130">
        <v>3.5844917016458595</v>
      </c>
      <c r="P24" s="130">
        <v>12.959999999999994</v>
      </c>
      <c r="Q24" s="130">
        <v>13.688281291075796</v>
      </c>
    </row>
    <row r="25" spans="1:32">
      <c r="A25" s="57" t="s">
        <v>46</v>
      </c>
      <c r="B25" s="127">
        <v>2357.2216847258742</v>
      </c>
      <c r="C25" s="127">
        <v>2573.4037110869308</v>
      </c>
      <c r="D25" s="127">
        <v>2671.9100022865191</v>
      </c>
      <c r="E25" s="127">
        <v>2790.1362986905042</v>
      </c>
      <c r="F25" s="127">
        <v>3014.3079710000002</v>
      </c>
      <c r="G25" s="127">
        <v>3345.8818478100006</v>
      </c>
      <c r="H25" s="127">
        <v>3673.7782688953812</v>
      </c>
      <c r="I25" s="127">
        <v>4022.7872044404421</v>
      </c>
      <c r="J25" s="100" t="s">
        <v>46</v>
      </c>
      <c r="K25" s="130">
        <v>9.1710519957395036</v>
      </c>
      <c r="L25" s="130">
        <v>3.8278599962841469</v>
      </c>
      <c r="M25" s="130">
        <v>4.4247858761264922</v>
      </c>
      <c r="N25" s="130">
        <v>8.0344344616679422</v>
      </c>
      <c r="O25" s="130">
        <v>11.000000000000014</v>
      </c>
      <c r="P25" s="130">
        <v>9.8000000000000114</v>
      </c>
      <c r="Q25" s="130">
        <v>9.5</v>
      </c>
    </row>
    <row r="26" spans="1:32">
      <c r="A26" s="57" t="s">
        <v>47</v>
      </c>
      <c r="B26" s="127">
        <v>483.03722895626902</v>
      </c>
      <c r="C26" s="127">
        <v>502.841755343476</v>
      </c>
      <c r="D26" s="127">
        <v>600.89589763545382</v>
      </c>
      <c r="E26" s="127">
        <v>624.16471600000011</v>
      </c>
      <c r="F26" s="127">
        <v>776.90601500000025</v>
      </c>
      <c r="G26" s="127">
        <v>908.98003755000025</v>
      </c>
      <c r="H26" s="127">
        <v>1121.6813663367002</v>
      </c>
      <c r="I26" s="127">
        <v>1398.4001594119641</v>
      </c>
      <c r="J26" s="100" t="s">
        <v>47</v>
      </c>
      <c r="K26" s="130">
        <v>4.0999999999999943</v>
      </c>
      <c r="L26" s="130">
        <v>19.5</v>
      </c>
      <c r="M26" s="130">
        <v>3.8723543389312312</v>
      </c>
      <c r="N26" s="130">
        <v>24.47131263344275</v>
      </c>
      <c r="O26" s="130">
        <v>17</v>
      </c>
      <c r="P26" s="130">
        <v>23.400000000000006</v>
      </c>
      <c r="Q26" s="130">
        <v>24.669999999999987</v>
      </c>
    </row>
    <row r="27" spans="1:32">
      <c r="A27" s="57" t="s">
        <v>114</v>
      </c>
      <c r="B27" s="127">
        <v>472.85610000000003</v>
      </c>
      <c r="C27" s="127">
        <v>559.76896800603345</v>
      </c>
      <c r="D27" s="127">
        <v>620.12126920962771</v>
      </c>
      <c r="E27" s="127">
        <v>677.93816802119284</v>
      </c>
      <c r="F27" s="127">
        <v>791.49056399999995</v>
      </c>
      <c r="G27" s="127">
        <v>799.40546963999998</v>
      </c>
      <c r="H27" s="127">
        <v>983.26872765719997</v>
      </c>
      <c r="I27" s="127">
        <v>1101.9487266185729</v>
      </c>
      <c r="J27" s="100" t="s">
        <v>114</v>
      </c>
      <c r="K27" s="130">
        <v>18.380405371958489</v>
      </c>
      <c r="L27" s="130">
        <v>10.781644687910557</v>
      </c>
      <c r="M27" s="130">
        <v>9.3234826286889643</v>
      </c>
      <c r="N27" s="130">
        <v>16.749668529543158</v>
      </c>
      <c r="O27" s="130">
        <v>1</v>
      </c>
      <c r="P27" s="130">
        <v>23</v>
      </c>
      <c r="Q27" s="130">
        <v>12.069945440464451</v>
      </c>
    </row>
    <row r="28" spans="1:32" ht="25.5">
      <c r="A28" s="148" t="s">
        <v>115</v>
      </c>
      <c r="B28" s="127">
        <v>913.92707483695062</v>
      </c>
      <c r="C28" s="127">
        <v>943.5159662053486</v>
      </c>
      <c r="D28" s="127">
        <v>943.19960929380909</v>
      </c>
      <c r="E28" s="127">
        <v>944.79098694112065</v>
      </c>
      <c r="F28" s="127">
        <v>1076.0488511115263</v>
      </c>
      <c r="G28" s="127">
        <v>1227.139823538203</v>
      </c>
      <c r="H28" s="127">
        <v>1387.9304335031202</v>
      </c>
      <c r="I28" s="127">
        <v>1493.722475346638</v>
      </c>
      <c r="J28" s="100" t="s">
        <v>115</v>
      </c>
      <c r="K28" s="130">
        <v>3.2375549628701918</v>
      </c>
      <c r="L28" s="130">
        <v>-3.3529576909202774E-2</v>
      </c>
      <c r="M28" s="130">
        <v>0.16872119449911338</v>
      </c>
      <c r="N28" s="130">
        <v>13.892793854370851</v>
      </c>
      <c r="O28" s="130">
        <v>14.041274452419543</v>
      </c>
      <c r="P28" s="130">
        <v>13.102876044011907</v>
      </c>
      <c r="Q28" s="130">
        <v>7.6222870606345907</v>
      </c>
    </row>
    <row r="29" spans="1:32" ht="25.5">
      <c r="A29" s="148" t="s">
        <v>53</v>
      </c>
      <c r="B29" s="127">
        <v>862.13806675830995</v>
      </c>
      <c r="C29" s="127">
        <v>959.55966830199895</v>
      </c>
      <c r="D29" s="127">
        <v>1081.7510171692327</v>
      </c>
      <c r="E29" s="127">
        <v>1208.1798796532601</v>
      </c>
      <c r="F29" s="127">
        <v>1248.961399</v>
      </c>
      <c r="G29" s="127">
        <v>1341.3845425260001</v>
      </c>
      <c r="H29" s="127">
        <v>1397.1861394950818</v>
      </c>
      <c r="I29" s="127">
        <v>1466.219887921573</v>
      </c>
      <c r="J29" s="100" t="s">
        <v>53</v>
      </c>
      <c r="K29" s="130">
        <v>11.299999999999997</v>
      </c>
      <c r="L29" s="130">
        <v>12.734106372296679</v>
      </c>
      <c r="M29" s="130">
        <v>11.687427187715656</v>
      </c>
      <c r="N29" s="130">
        <v>3.3754509600378384</v>
      </c>
      <c r="O29" s="130">
        <v>7.4000000000000057</v>
      </c>
      <c r="P29" s="130">
        <v>4.1600000000000108</v>
      </c>
      <c r="Q29" s="130">
        <v>4.9409127728277298</v>
      </c>
      <c r="S29" s="149" t="s">
        <v>106</v>
      </c>
      <c r="T29" s="61">
        <v>2006</v>
      </c>
      <c r="U29" s="61">
        <v>2007</v>
      </c>
      <c r="V29" s="61">
        <v>2008</v>
      </c>
      <c r="W29" s="61">
        <v>2009</v>
      </c>
      <c r="X29" s="61">
        <v>2010</v>
      </c>
      <c r="Y29" s="61">
        <v>2011</v>
      </c>
      <c r="Z29" s="150">
        <v>2012</v>
      </c>
      <c r="AA29" s="61">
        <v>2013</v>
      </c>
      <c r="AB29" s="61"/>
      <c r="AC29" s="151" t="s">
        <v>106</v>
      </c>
      <c r="AD29" s="152" t="s">
        <v>109</v>
      </c>
      <c r="AE29" s="152" t="s">
        <v>110</v>
      </c>
      <c r="AF29" s="152" t="s">
        <v>116</v>
      </c>
    </row>
    <row r="30" spans="1:32">
      <c r="A30" s="57" t="s">
        <v>54</v>
      </c>
      <c r="B30" s="127">
        <v>654.95995300000004</v>
      </c>
      <c r="C30" s="127">
        <v>720.45594830000016</v>
      </c>
      <c r="D30" s="127">
        <v>814.29858208688984</v>
      </c>
      <c r="E30" s="127">
        <v>914.89015573904624</v>
      </c>
      <c r="F30" s="127">
        <v>963.21807600000022</v>
      </c>
      <c r="G30" s="127">
        <v>999.82036288800032</v>
      </c>
      <c r="H30" s="127">
        <v>1066.8083272014962</v>
      </c>
      <c r="I30" s="127">
        <v>1116.1011886733211</v>
      </c>
      <c r="J30" s="100" t="s">
        <v>54</v>
      </c>
      <c r="K30" s="130">
        <v>10.000000000000014</v>
      </c>
      <c r="L30" s="130">
        <v>13.025450620308192</v>
      </c>
      <c r="M30" s="130">
        <v>12.353155938741736</v>
      </c>
      <c r="N30" s="130">
        <v>5.2823740596394089</v>
      </c>
      <c r="O30" s="130">
        <v>3.7999999999999972</v>
      </c>
      <c r="P30" s="130">
        <v>6.6999999999999886</v>
      </c>
      <c r="Q30" s="130">
        <v>4.6205921171549278</v>
      </c>
      <c r="S30" s="143" t="s">
        <v>109</v>
      </c>
      <c r="T30" s="153">
        <v>30.404927662886365</v>
      </c>
      <c r="U30" s="153">
        <v>29.050053387201803</v>
      </c>
      <c r="V30" s="153">
        <v>30.961901842183547</v>
      </c>
      <c r="W30" s="153">
        <v>31.806457895458788</v>
      </c>
      <c r="X30" s="153">
        <v>29.754109523949023</v>
      </c>
      <c r="Y30" s="153">
        <v>25.343404114022185</v>
      </c>
      <c r="Z30" s="153">
        <v>22.665015131661136</v>
      </c>
      <c r="AA30" s="153">
        <v>21.26164437426203</v>
      </c>
      <c r="AB30" s="153"/>
      <c r="AC30" s="154">
        <v>2006</v>
      </c>
      <c r="AD30" s="155">
        <v>30.404927662886365</v>
      </c>
      <c r="AE30" s="155">
        <v>20.799392477619179</v>
      </c>
      <c r="AF30" s="155">
        <v>48.795679859494456</v>
      </c>
    </row>
    <row r="31" spans="1:32">
      <c r="A31" s="57" t="s">
        <v>55</v>
      </c>
      <c r="B31" s="127">
        <v>249.83920972583735</v>
      </c>
      <c r="C31" s="127">
        <v>259.27272368374065</v>
      </c>
      <c r="D31" s="127">
        <v>270.78237328234979</v>
      </c>
      <c r="E31" s="127">
        <v>311.81224933890746</v>
      </c>
      <c r="F31" s="127">
        <v>346.86159199999997</v>
      </c>
      <c r="G31" s="127">
        <v>364.20467159999998</v>
      </c>
      <c r="H31" s="127">
        <v>392.97684065639999</v>
      </c>
      <c r="I31" s="127">
        <v>437.15759929343216</v>
      </c>
      <c r="J31" s="100" t="s">
        <v>55</v>
      </c>
      <c r="K31" s="130">
        <v>3.7758340527314544</v>
      </c>
      <c r="L31" s="130">
        <v>4.4392057271124941</v>
      </c>
      <c r="M31" s="130">
        <v>15.152343765661243</v>
      </c>
      <c r="N31" s="130">
        <v>11.240527828974905</v>
      </c>
      <c r="O31" s="130">
        <v>5</v>
      </c>
      <c r="P31" s="130">
        <v>7.8999999999999915</v>
      </c>
      <c r="Q31" s="130">
        <v>11.24258583870639</v>
      </c>
      <c r="S31" s="121" t="s">
        <v>110</v>
      </c>
      <c r="T31" s="156">
        <v>20.799392477619179</v>
      </c>
      <c r="U31" s="156">
        <v>20.746856189008966</v>
      </c>
      <c r="V31" s="156">
        <v>20.424559090022186</v>
      </c>
      <c r="W31" s="156">
        <v>18.999786882845886</v>
      </c>
      <c r="X31" s="156">
        <v>19.117072247173073</v>
      </c>
      <c r="Y31" s="156">
        <v>25.557552334984933</v>
      </c>
      <c r="Z31" s="156">
        <v>27.347526483958042</v>
      </c>
      <c r="AA31" s="156">
        <v>28.137902259407809</v>
      </c>
      <c r="AB31" s="156"/>
      <c r="AC31" s="154">
        <v>2007</v>
      </c>
      <c r="AD31" s="155">
        <v>29.050053387201803</v>
      </c>
      <c r="AE31" s="155">
        <v>20.746856189008966</v>
      </c>
      <c r="AF31" s="155">
        <v>50.203090423789234</v>
      </c>
    </row>
    <row r="32" spans="1:32">
      <c r="A32" s="57" t="s">
        <v>117</v>
      </c>
      <c r="B32" s="127">
        <v>661.61552598741434</v>
      </c>
      <c r="C32" s="127">
        <v>720.31677691726304</v>
      </c>
      <c r="D32" s="127">
        <v>786.30765372768735</v>
      </c>
      <c r="E32" s="127">
        <v>845.05032453227989</v>
      </c>
      <c r="F32" s="127">
        <v>935.5</v>
      </c>
      <c r="G32" s="127">
        <v>1056.8343499999999</v>
      </c>
      <c r="H32" s="127">
        <v>1098.8963571299998</v>
      </c>
      <c r="I32" s="127">
        <v>1198.8959256288299</v>
      </c>
      <c r="J32" s="100" t="s">
        <v>117</v>
      </c>
      <c r="K32" s="130">
        <v>8.8724113362124228</v>
      </c>
      <c r="L32" s="130">
        <v>9.1613688484176663</v>
      </c>
      <c r="M32" s="130">
        <v>7.4706980818650663</v>
      </c>
      <c r="N32" s="130">
        <v>10.703466153661594</v>
      </c>
      <c r="O32" s="130">
        <v>12.969999999999999</v>
      </c>
      <c r="P32" s="130">
        <v>3.980000000000004</v>
      </c>
      <c r="Q32" s="130">
        <v>9.0999999999999943</v>
      </c>
      <c r="S32" s="132" t="s">
        <v>116</v>
      </c>
      <c r="T32" s="157">
        <v>48.795679859494456</v>
      </c>
      <c r="U32" s="157">
        <v>50.203090423789234</v>
      </c>
      <c r="V32" s="157">
        <v>48.613539067794278</v>
      </c>
      <c r="W32" s="157">
        <v>49.193755221695312</v>
      </c>
      <c r="X32" s="157">
        <v>51.128818228877904</v>
      </c>
      <c r="Y32" s="157">
        <v>49.099043550992889</v>
      </c>
      <c r="Z32" s="157">
        <v>49.987458384380822</v>
      </c>
      <c r="AA32" s="157">
        <v>50.600453366330164</v>
      </c>
      <c r="AC32" s="154">
        <v>2008</v>
      </c>
      <c r="AD32" s="155">
        <v>30.961901842183547</v>
      </c>
      <c r="AE32" s="155">
        <v>20.424559090022186</v>
      </c>
      <c r="AF32" s="155">
        <v>48.613539067794278</v>
      </c>
    </row>
    <row r="33" spans="1:32">
      <c r="B33" s="127"/>
      <c r="C33" s="127"/>
      <c r="D33" s="127"/>
      <c r="E33" s="127"/>
      <c r="F33" s="127"/>
      <c r="G33" s="127"/>
      <c r="H33" s="127"/>
      <c r="AC33" s="154">
        <v>2009</v>
      </c>
      <c r="AD33" s="155">
        <v>31.806457895458788</v>
      </c>
      <c r="AE33" s="155">
        <v>18.999786882845886</v>
      </c>
      <c r="AF33" s="155">
        <v>49.193755221695312</v>
      </c>
    </row>
    <row r="34" spans="1:32">
      <c r="A34" s="53" t="s">
        <v>48</v>
      </c>
      <c r="B34" s="66">
        <v>17809.724423267504</v>
      </c>
      <c r="C34" s="66">
        <v>18609.94595746358</v>
      </c>
      <c r="D34" s="66">
        <v>20343.913404076302</v>
      </c>
      <c r="E34" s="66">
        <v>21520.712192565319</v>
      </c>
      <c r="F34" s="66">
        <v>23219.743830566658</v>
      </c>
      <c r="G34" s="66">
        <v>26476.871196447973</v>
      </c>
      <c r="H34" s="66">
        <v>28378.339827197102</v>
      </c>
      <c r="I34" s="66">
        <v>30598.57962631197</v>
      </c>
      <c r="J34" s="55" t="s">
        <v>48</v>
      </c>
      <c r="K34" s="67">
        <v>4.4931719052913905</v>
      </c>
      <c r="L34" s="67">
        <v>9.3174233314595227</v>
      </c>
      <c r="M34" s="67">
        <v>5.7845251555839923</v>
      </c>
      <c r="N34" s="67">
        <v>7.8948671530875174</v>
      </c>
      <c r="O34" s="67">
        <v>14.027404391919291</v>
      </c>
      <c r="P34" s="67">
        <v>7.1816213352438041</v>
      </c>
      <c r="Q34" s="67">
        <v>7.8237127775425677</v>
      </c>
      <c r="AC34" s="154">
        <v>2010</v>
      </c>
      <c r="AD34" s="155">
        <v>29.754109523949023</v>
      </c>
      <c r="AE34" s="155">
        <v>19.117072247173073</v>
      </c>
      <c r="AF34" s="155">
        <v>51.128818228877904</v>
      </c>
    </row>
    <row r="35" spans="1:32">
      <c r="B35" s="127"/>
      <c r="C35" s="127"/>
      <c r="D35" s="127"/>
      <c r="E35" s="127"/>
      <c r="F35" s="127"/>
      <c r="G35" s="127"/>
      <c r="H35" s="127"/>
      <c r="AC35" s="154">
        <v>2011</v>
      </c>
      <c r="AD35" s="155">
        <v>25.343404114022185</v>
      </c>
      <c r="AE35" s="155">
        <v>25.557552334984933</v>
      </c>
      <c r="AF35" s="155">
        <v>49.099043550992889</v>
      </c>
    </row>
    <row r="36" spans="1:32">
      <c r="A36" s="57" t="s">
        <v>118</v>
      </c>
      <c r="B36" s="127">
        <v>1301.577312383316</v>
      </c>
      <c r="C36" s="127">
        <v>1753.437955315836</v>
      </c>
      <c r="D36" s="127">
        <v>1248</v>
      </c>
      <c r="E36" s="127">
        <v>933.77661909727419</v>
      </c>
      <c r="F36" s="127">
        <v>1032.2005040000004</v>
      </c>
      <c r="G36" s="127">
        <v>1414.5</v>
      </c>
      <c r="H36" s="127">
        <v>1720.6</v>
      </c>
      <c r="I36" s="127">
        <v>1723.7864136560636</v>
      </c>
      <c r="J36" s="100" t="s">
        <v>118</v>
      </c>
      <c r="K36" s="130"/>
      <c r="L36" s="130"/>
      <c r="M36" s="130"/>
      <c r="N36" s="130"/>
      <c r="O36" s="130"/>
      <c r="P36" s="130"/>
      <c r="Q36" s="130"/>
      <c r="AC36" s="154">
        <v>2012</v>
      </c>
      <c r="AD36" s="155">
        <v>22.665015131661136</v>
      </c>
      <c r="AE36" s="155">
        <v>27.347526483958042</v>
      </c>
      <c r="AF36" s="155">
        <v>49.987458384380822</v>
      </c>
    </row>
    <row r="37" spans="1:32">
      <c r="B37" s="127"/>
      <c r="C37" s="127"/>
      <c r="D37" s="127"/>
      <c r="E37" s="127"/>
      <c r="F37" s="127"/>
      <c r="G37" s="127"/>
      <c r="H37" s="127"/>
      <c r="AC37" s="158">
        <v>2013</v>
      </c>
      <c r="AD37" s="159">
        <v>21.26164437426203</v>
      </c>
      <c r="AE37" s="159">
        <v>28.137902259407809</v>
      </c>
      <c r="AF37" s="159">
        <v>50.600453366330164</v>
      </c>
    </row>
    <row r="38" spans="1:32" ht="26.25" thickBot="1">
      <c r="A38" s="104" t="s">
        <v>50</v>
      </c>
      <c r="B38" s="105">
        <v>18706.02326377964</v>
      </c>
      <c r="C38" s="105">
        <v>19913.875009017123</v>
      </c>
      <c r="D38" s="105">
        <v>21591.913404076302</v>
      </c>
      <c r="E38" s="105">
        <v>22454.488811662592</v>
      </c>
      <c r="F38" s="105">
        <v>24251.944334566659</v>
      </c>
      <c r="G38" s="105">
        <v>27891.371196447973</v>
      </c>
      <c r="H38" s="105">
        <v>30098.9398271971</v>
      </c>
      <c r="I38" s="105">
        <v>32322.366039968034</v>
      </c>
      <c r="J38" s="106" t="s">
        <v>50</v>
      </c>
      <c r="K38" s="107">
        <v>6.457020437776535</v>
      </c>
      <c r="L38" s="107">
        <v>8.4264784945137734</v>
      </c>
      <c r="M38" s="107">
        <v>3.9949002732821555</v>
      </c>
      <c r="N38" s="107">
        <v>8.00488284538676</v>
      </c>
      <c r="O38" s="107">
        <v>15.00674260040249</v>
      </c>
      <c r="P38" s="107">
        <v>7.9148802516753562</v>
      </c>
      <c r="Q38" s="107">
        <v>7.3870582337317643</v>
      </c>
    </row>
    <row r="39" spans="1:32" ht="13.5" thickTop="1">
      <c r="A39" s="57" t="s">
        <v>119</v>
      </c>
      <c r="B39" s="160"/>
      <c r="C39" s="160"/>
      <c r="D39" s="160"/>
      <c r="F39" s="40"/>
      <c r="G39" s="40"/>
      <c r="H39" s="40" t="s">
        <v>112</v>
      </c>
      <c r="J39" s="100" t="s">
        <v>120</v>
      </c>
    </row>
    <row r="40" spans="1:32">
      <c r="A40" s="109" t="s">
        <v>121</v>
      </c>
      <c r="F40" s="114"/>
      <c r="G40" s="114"/>
      <c r="H40" s="114"/>
      <c r="J40" s="111" t="s">
        <v>121</v>
      </c>
    </row>
    <row r="41" spans="1:32">
      <c r="A41" s="109" t="s">
        <v>122</v>
      </c>
      <c r="G41" s="40"/>
      <c r="H41" s="40"/>
      <c r="J41" s="111" t="s">
        <v>122</v>
      </c>
    </row>
    <row r="42" spans="1:32">
      <c r="F42" s="114"/>
      <c r="G42" s="114"/>
      <c r="H42" s="114"/>
    </row>
    <row r="43" spans="1:32">
      <c r="A43" s="53" t="s">
        <v>123</v>
      </c>
      <c r="F43" s="114"/>
      <c r="G43" s="114"/>
      <c r="H43" s="114"/>
      <c r="J43" s="55" t="s">
        <v>124</v>
      </c>
    </row>
    <row r="44" spans="1:32">
      <c r="F44" s="57" t="s">
        <v>105</v>
      </c>
    </row>
    <row r="45" spans="1:32">
      <c r="A45" s="53" t="s">
        <v>51</v>
      </c>
      <c r="B45" s="53">
        <v>2006</v>
      </c>
      <c r="C45" s="53">
        <v>2007</v>
      </c>
      <c r="D45" s="53">
        <v>2008</v>
      </c>
      <c r="E45" s="53">
        <v>2009</v>
      </c>
      <c r="F45" s="53">
        <v>2010</v>
      </c>
      <c r="G45" s="112" t="s">
        <v>70</v>
      </c>
      <c r="H45" s="112" t="s">
        <v>80</v>
      </c>
      <c r="I45" s="112" t="s">
        <v>102</v>
      </c>
      <c r="J45" s="55" t="s">
        <v>51</v>
      </c>
      <c r="K45" s="53">
        <v>2006</v>
      </c>
      <c r="L45" s="53">
        <v>2007</v>
      </c>
      <c r="M45" s="53">
        <v>2008</v>
      </c>
      <c r="N45" s="53">
        <v>2009</v>
      </c>
      <c r="O45" s="53">
        <v>2010</v>
      </c>
      <c r="P45" s="112" t="s">
        <v>70</v>
      </c>
      <c r="Q45" s="112" t="s">
        <v>80</v>
      </c>
      <c r="R45" s="112" t="s">
        <v>102</v>
      </c>
    </row>
    <row r="46" spans="1:32">
      <c r="A46" s="53" t="s">
        <v>31</v>
      </c>
      <c r="B46" s="66">
        <v>5415.0338278538902</v>
      </c>
      <c r="C46" s="66">
        <v>6319.8016024355975</v>
      </c>
      <c r="D46" s="66">
        <v>8874.9513068169417</v>
      </c>
      <c r="E46" s="66">
        <v>11342.832266243851</v>
      </c>
      <c r="F46" s="66">
        <v>12909.62379357528</v>
      </c>
      <c r="G46" s="66">
        <v>14154.757736196527</v>
      </c>
      <c r="H46" s="66">
        <v>15399.076945697172</v>
      </c>
      <c r="I46" s="66">
        <v>16687.416532826985</v>
      </c>
      <c r="J46" s="55" t="s">
        <v>31</v>
      </c>
      <c r="K46" s="67">
        <v>30.404927662886365</v>
      </c>
      <c r="L46" s="67">
        <v>29.050053387201803</v>
      </c>
      <c r="M46" s="67">
        <v>30.961901842183547</v>
      </c>
      <c r="N46" s="67">
        <v>31.806457895458788</v>
      </c>
      <c r="O46" s="67">
        <v>29.754109523949023</v>
      </c>
      <c r="P46" s="67">
        <v>25.343404114022185</v>
      </c>
      <c r="Q46" s="67">
        <v>22.665015131661136</v>
      </c>
      <c r="R46" s="67">
        <v>21.26164437426203</v>
      </c>
    </row>
    <row r="47" spans="1:32">
      <c r="B47" s="127"/>
      <c r="C47" s="127"/>
      <c r="D47" s="127"/>
      <c r="E47" s="127"/>
      <c r="F47" s="127"/>
      <c r="G47" s="127"/>
      <c r="H47" s="127"/>
      <c r="K47" s="130"/>
      <c r="L47" s="130"/>
      <c r="M47" s="130"/>
      <c r="N47" s="130"/>
      <c r="O47" s="130"/>
      <c r="P47" s="130"/>
      <c r="Q47" s="130"/>
    </row>
    <row r="48" spans="1:32">
      <c r="A48" s="57" t="s">
        <v>32</v>
      </c>
      <c r="B48" s="127">
        <v>3793.6819574757342</v>
      </c>
      <c r="C48" s="127">
        <v>4408.7781435247689</v>
      </c>
      <c r="D48" s="127">
        <v>6434.9820378384557</v>
      </c>
      <c r="E48" s="127">
        <v>8425.261563810669</v>
      </c>
      <c r="F48" s="127">
        <v>9421.5535809743942</v>
      </c>
      <c r="G48" s="127">
        <v>10649.86091572737</v>
      </c>
      <c r="H48" s="127">
        <v>11477.035613051914</v>
      </c>
      <c r="I48" s="127">
        <v>12215.799831615919</v>
      </c>
      <c r="J48" s="100" t="s">
        <v>32</v>
      </c>
      <c r="K48" s="130">
        <v>21.301182810664272</v>
      </c>
      <c r="L48" s="130">
        <v>20.265705871583673</v>
      </c>
      <c r="M48" s="130">
        <v>22.44961975833386</v>
      </c>
      <c r="N48" s="130">
        <v>23.625292246017796</v>
      </c>
      <c r="O48" s="130">
        <v>21.714802973079493</v>
      </c>
      <c r="P48" s="130">
        <v>19.068057113772539</v>
      </c>
      <c r="Q48" s="130">
        <v>16.892388209614111</v>
      </c>
      <c r="R48" s="130">
        <v>15.564302074923253</v>
      </c>
    </row>
    <row r="49" spans="1:18">
      <c r="A49" s="57" t="s">
        <v>33</v>
      </c>
      <c r="B49" s="127">
        <v>537.18817130132459</v>
      </c>
      <c r="C49" s="127">
        <v>580.93800986017527</v>
      </c>
      <c r="D49" s="127">
        <v>706.4150381563918</v>
      </c>
      <c r="E49" s="127">
        <v>873.76476069564103</v>
      </c>
      <c r="F49" s="127">
        <v>1391.5822232971773</v>
      </c>
      <c r="G49" s="127">
        <v>1995.695898074948</v>
      </c>
      <c r="H49" s="127">
        <v>2043.7921692185544</v>
      </c>
      <c r="I49" s="127">
        <v>2189.5528739824599</v>
      </c>
      <c r="J49" s="100" t="s">
        <v>33</v>
      </c>
      <c r="K49" s="130">
        <v>3.0162632421168483</v>
      </c>
      <c r="L49" s="130">
        <v>2.6703813288361591</v>
      </c>
      <c r="M49" s="130">
        <v>2.4644589378693804</v>
      </c>
      <c r="N49" s="130">
        <v>2.4501254553775187</v>
      </c>
      <c r="O49" s="130">
        <v>3.2073196357720999</v>
      </c>
      <c r="P49" s="130">
        <v>3.5731962762084257</v>
      </c>
      <c r="Q49" s="130">
        <v>3.0081400725939345</v>
      </c>
      <c r="R49" s="130">
        <v>2.7897364732090066</v>
      </c>
    </row>
    <row r="50" spans="1:18">
      <c r="A50" s="57" t="s">
        <v>34</v>
      </c>
      <c r="B50" s="127">
        <v>437.09725333260457</v>
      </c>
      <c r="C50" s="127">
        <v>501.03928080432507</v>
      </c>
      <c r="D50" s="127">
        <v>606.45814054328378</v>
      </c>
      <c r="E50" s="127">
        <v>729.11437410507097</v>
      </c>
      <c r="F50" s="127">
        <v>873.03973916283837</v>
      </c>
      <c r="G50" s="127">
        <v>1003.8158538509966</v>
      </c>
      <c r="H50" s="127">
        <v>1159.4073111979014</v>
      </c>
      <c r="I50" s="127">
        <v>1342.7389800643703</v>
      </c>
      <c r="J50" s="100" t="s">
        <v>34</v>
      </c>
      <c r="K50" s="130">
        <v>2.4542617445644419</v>
      </c>
      <c r="L50" s="130">
        <v>2.3031130994430873</v>
      </c>
      <c r="M50" s="130">
        <v>2.1157408947665353</v>
      </c>
      <c r="N50" s="130">
        <v>2.0445110265768052</v>
      </c>
      <c r="O50" s="130">
        <v>2.0121825727205689</v>
      </c>
      <c r="P50" s="130">
        <v>1.7972833809195208</v>
      </c>
      <c r="Q50" s="130">
        <v>1.706464896871732</v>
      </c>
      <c r="R50" s="130">
        <v>1.7108003881504086</v>
      </c>
    </row>
    <row r="51" spans="1:18">
      <c r="A51" s="57" t="s">
        <v>35</v>
      </c>
      <c r="B51" s="127">
        <v>736.00308898936498</v>
      </c>
      <c r="C51" s="127">
        <v>910.23389659034774</v>
      </c>
      <c r="D51" s="127">
        <v>1071.5037493696761</v>
      </c>
      <c r="E51" s="127">
        <v>1314.0593416210063</v>
      </c>
      <c r="F51" s="127">
        <v>1614.1846906192839</v>
      </c>
      <c r="G51" s="127">
        <v>1549.2298986687638</v>
      </c>
      <c r="H51" s="127">
        <v>1705.254081147614</v>
      </c>
      <c r="I51" s="127">
        <v>1917.5994607030461</v>
      </c>
      <c r="J51" s="100" t="s">
        <v>35</v>
      </c>
      <c r="K51" s="130">
        <v>4.1325911142556153</v>
      </c>
      <c r="L51" s="130">
        <v>4.1840464233243768</v>
      </c>
      <c r="M51" s="130">
        <v>3.7381381333363355</v>
      </c>
      <c r="N51" s="130">
        <v>3.6847563413051621</v>
      </c>
      <c r="O51" s="130">
        <v>3.7203739508249885</v>
      </c>
      <c r="P51" s="130">
        <v>2.7738206558693297</v>
      </c>
      <c r="Q51" s="130">
        <v>2.509865343801474</v>
      </c>
      <c r="R51" s="130">
        <v>2.4432372563806211</v>
      </c>
    </row>
    <row r="52" spans="1:18">
      <c r="A52" s="57" t="s">
        <v>36</v>
      </c>
      <c r="B52" s="127">
        <v>448.25152805618654</v>
      </c>
      <c r="C52" s="127">
        <v>499.75028151615567</v>
      </c>
      <c r="D52" s="127">
        <v>762.00737906552672</v>
      </c>
      <c r="E52" s="127">
        <v>874.39698670710482</v>
      </c>
      <c r="F52" s="127">
        <v>1000.8457828187629</v>
      </c>
      <c r="G52" s="127">
        <v>951.85106794939759</v>
      </c>
      <c r="H52" s="127">
        <v>1057.3799402997433</v>
      </c>
      <c r="I52" s="127">
        <v>1211.2782604436502</v>
      </c>
      <c r="J52" s="100" t="s">
        <v>36</v>
      </c>
      <c r="K52" s="130">
        <v>2.5168919934020351</v>
      </c>
      <c r="L52" s="130">
        <v>2.2971879928506662</v>
      </c>
      <c r="M52" s="130">
        <v>2.6584030557468199</v>
      </c>
      <c r="N52" s="130">
        <v>2.4518982815590258</v>
      </c>
      <c r="O52" s="130">
        <v>2.3067500273239716</v>
      </c>
      <c r="P52" s="130">
        <v>1.7042429634607941</v>
      </c>
      <c r="Q52" s="130">
        <v>1.5562966813738217</v>
      </c>
      <c r="R52" s="130">
        <v>1.5433046548077465</v>
      </c>
    </row>
    <row r="53" spans="1:18">
      <c r="B53" s="127"/>
      <c r="C53" s="127"/>
      <c r="D53" s="127"/>
      <c r="E53" s="127"/>
      <c r="F53" s="127"/>
      <c r="G53" s="127"/>
      <c r="H53" s="127"/>
      <c r="K53" s="130"/>
      <c r="L53" s="130"/>
      <c r="M53" s="130"/>
      <c r="N53" s="130"/>
      <c r="O53" s="130"/>
      <c r="P53" s="130"/>
      <c r="Q53" s="130"/>
    </row>
    <row r="54" spans="1:18">
      <c r="A54" s="53" t="s">
        <v>37</v>
      </c>
      <c r="B54" s="66">
        <v>3704.3144819778067</v>
      </c>
      <c r="C54" s="66">
        <v>4513.4517737775932</v>
      </c>
      <c r="D54" s="66">
        <v>5854.5165704319861</v>
      </c>
      <c r="E54" s="66">
        <v>6775.7119140660725</v>
      </c>
      <c r="F54" s="66">
        <v>8294.4579654436966</v>
      </c>
      <c r="G54" s="66">
        <v>14274.36345978944</v>
      </c>
      <c r="H54" s="66">
        <v>18580.471363228091</v>
      </c>
      <c r="I54" s="66">
        <v>22084.317049866433</v>
      </c>
      <c r="J54" s="55" t="s">
        <v>37</v>
      </c>
      <c r="K54" s="67">
        <v>20.799392477619179</v>
      </c>
      <c r="L54" s="67">
        <v>20.746856189008966</v>
      </c>
      <c r="M54" s="67">
        <v>20.424559090022186</v>
      </c>
      <c r="N54" s="67">
        <v>18.999786882845886</v>
      </c>
      <c r="O54" s="67">
        <v>19.117072247173073</v>
      </c>
      <c r="P54" s="67">
        <v>25.557552334984933</v>
      </c>
      <c r="Q54" s="67">
        <v>27.347526483958042</v>
      </c>
      <c r="R54" s="67">
        <v>28.137902259407809</v>
      </c>
    </row>
    <row r="55" spans="1:18">
      <c r="A55" s="57" t="s">
        <v>112</v>
      </c>
      <c r="B55" s="127"/>
      <c r="C55" s="127"/>
      <c r="D55" s="127"/>
      <c r="E55" s="127"/>
      <c r="F55" s="127"/>
      <c r="G55" s="127"/>
      <c r="H55" s="127"/>
      <c r="J55" s="100" t="s">
        <v>112</v>
      </c>
      <c r="K55" s="130"/>
      <c r="L55" s="130"/>
      <c r="M55" s="130"/>
      <c r="N55" s="130"/>
      <c r="O55" s="130"/>
      <c r="P55" s="130"/>
      <c r="Q55" s="130"/>
    </row>
    <row r="56" spans="1:18">
      <c r="A56" s="57" t="s">
        <v>38</v>
      </c>
      <c r="B56" s="127">
        <v>497.44519969572951</v>
      </c>
      <c r="C56" s="127">
        <v>601.61411156516158</v>
      </c>
      <c r="D56" s="127">
        <v>693.22622251940084</v>
      </c>
      <c r="E56" s="127">
        <v>740.03046551895466</v>
      </c>
      <c r="F56" s="127">
        <v>1012.70022576</v>
      </c>
      <c r="G56" s="127">
        <v>4689.8505321098401</v>
      </c>
      <c r="H56" s="127">
        <v>5956.1101757794968</v>
      </c>
      <c r="I56" s="127">
        <v>6188.3984726348963</v>
      </c>
      <c r="J56" s="100" t="s">
        <v>38</v>
      </c>
      <c r="K56" s="130">
        <v>2.7931100328865419</v>
      </c>
      <c r="L56" s="130">
        <v>2.7654225811023037</v>
      </c>
      <c r="M56" s="130">
        <v>2.4184473259686468</v>
      </c>
      <c r="N56" s="130">
        <v>2.0751208596228201</v>
      </c>
      <c r="O56" s="130">
        <v>2.3340721553161528</v>
      </c>
      <c r="P56" s="130">
        <v>8.3969488905967822</v>
      </c>
      <c r="Q56" s="130">
        <v>8.7664557905598191</v>
      </c>
      <c r="R56" s="130">
        <v>7.884715247117974</v>
      </c>
    </row>
    <row r="57" spans="1:18">
      <c r="A57" s="57" t="s">
        <v>87</v>
      </c>
      <c r="B57" s="127">
        <v>0</v>
      </c>
      <c r="C57" s="127">
        <v>0</v>
      </c>
      <c r="D57" s="127">
        <v>0</v>
      </c>
      <c r="E57" s="127">
        <v>0</v>
      </c>
      <c r="F57" s="127">
        <v>177.51</v>
      </c>
      <c r="G57" s="127">
        <v>3746.25</v>
      </c>
      <c r="H57" s="127">
        <v>4645.3500000000004</v>
      </c>
      <c r="I57" s="127">
        <v>4784.7105000000001</v>
      </c>
      <c r="J57" s="100" t="s">
        <v>87</v>
      </c>
      <c r="K57" s="130"/>
      <c r="L57" s="130"/>
      <c r="M57" s="130"/>
      <c r="N57" s="130"/>
      <c r="O57" s="130">
        <v>0.4091251663138864</v>
      </c>
      <c r="P57" s="130">
        <v>6.7074781095947822</v>
      </c>
      <c r="Q57" s="130">
        <v>6.8372233227447747</v>
      </c>
      <c r="R57" s="130">
        <v>6.0962589915985888</v>
      </c>
    </row>
    <row r="58" spans="1:18">
      <c r="A58" s="57" t="s">
        <v>39</v>
      </c>
      <c r="B58" s="127">
        <v>1823.4832603298671</v>
      </c>
      <c r="C58" s="127">
        <v>1990.450073870963</v>
      </c>
      <c r="D58" s="127">
        <v>2276.709126187669</v>
      </c>
      <c r="E58" s="127">
        <v>2478.422063526963</v>
      </c>
      <c r="F58" s="127">
        <v>2941.4726095071396</v>
      </c>
      <c r="G58" s="127">
        <v>3842.4603771622237</v>
      </c>
      <c r="H58" s="127">
        <v>4680.1167393835885</v>
      </c>
      <c r="I58" s="127">
        <v>4929.4242180321826</v>
      </c>
      <c r="J58" s="100" t="s">
        <v>39</v>
      </c>
      <c r="K58" s="130">
        <v>10.238694417683288</v>
      </c>
      <c r="L58" s="130">
        <v>9.1494455914924426</v>
      </c>
      <c r="M58" s="130">
        <v>7.9427190134644494</v>
      </c>
      <c r="N58" s="130">
        <v>6.9497481017455547</v>
      </c>
      <c r="O58" s="130">
        <v>6.7795080309410727</v>
      </c>
      <c r="P58" s="130">
        <v>6.8797381025828299</v>
      </c>
      <c r="Q58" s="130">
        <v>6.8883944855999442</v>
      </c>
      <c r="R58" s="130">
        <v>6.2806405345908676</v>
      </c>
    </row>
    <row r="59" spans="1:18">
      <c r="A59" s="57" t="s">
        <v>40</v>
      </c>
      <c r="B59" s="127">
        <v>142.71911509884251</v>
      </c>
      <c r="C59" s="127">
        <v>129.96883236546432</v>
      </c>
      <c r="D59" s="127">
        <v>155.21331974316601</v>
      </c>
      <c r="E59" s="127">
        <v>166.86113232478905</v>
      </c>
      <c r="F59" s="127">
        <v>265.99253951600002</v>
      </c>
      <c r="G59" s="127">
        <v>279.69647515186438</v>
      </c>
      <c r="H59" s="127">
        <v>329.32805527461238</v>
      </c>
      <c r="I59" s="127">
        <v>541.58996201813454</v>
      </c>
      <c r="J59" s="100" t="s">
        <v>40</v>
      </c>
      <c r="K59" s="130">
        <v>0.8013549884712825</v>
      </c>
      <c r="L59" s="130">
        <v>0.59742405796946785</v>
      </c>
      <c r="M59" s="130">
        <v>0.54149024646434385</v>
      </c>
      <c r="N59" s="130">
        <v>0.46789562387088579</v>
      </c>
      <c r="O59" s="130">
        <v>0.61305978236570613</v>
      </c>
      <c r="P59" s="130">
        <v>0.50078291208860892</v>
      </c>
      <c r="Q59" s="130">
        <v>0.48471901156161751</v>
      </c>
      <c r="R59" s="130">
        <v>0.690046487809992</v>
      </c>
    </row>
    <row r="60" spans="1:18">
      <c r="A60" s="57" t="s">
        <v>41</v>
      </c>
      <c r="B60" s="127">
        <v>224.3613600308218</v>
      </c>
      <c r="C60" s="127">
        <v>226.96636816948859</v>
      </c>
      <c r="D60" s="127">
        <v>228.88780012856219</v>
      </c>
      <c r="E60" s="127">
        <v>246.39794840645183</v>
      </c>
      <c r="F60" s="127">
        <v>368.30223197999999</v>
      </c>
      <c r="G60" s="127">
        <v>467.42226993585837</v>
      </c>
      <c r="H60" s="127">
        <v>505.32741149403694</v>
      </c>
      <c r="I60" s="127">
        <v>569.09491818257015</v>
      </c>
      <c r="J60" s="100" t="s">
        <v>41</v>
      </c>
      <c r="K60" s="130">
        <v>1.2597688470558537</v>
      </c>
      <c r="L60" s="130">
        <v>1.0432898890183371</v>
      </c>
      <c r="M60" s="130">
        <v>0.79851723749857928</v>
      </c>
      <c r="N60" s="130">
        <v>0.69092496367421419</v>
      </c>
      <c r="O60" s="130">
        <v>0.84886322974814399</v>
      </c>
      <c r="P60" s="130">
        <v>0.8368968017435765</v>
      </c>
      <c r="Q60" s="130">
        <v>0.74376233512852097</v>
      </c>
      <c r="R60" s="130">
        <v>0.72509089359608203</v>
      </c>
    </row>
    <row r="61" spans="1:18">
      <c r="A61" s="57" t="s">
        <v>42</v>
      </c>
      <c r="B61" s="127">
        <v>1016.3055468225463</v>
      </c>
      <c r="C61" s="127">
        <v>1564.4523878065152</v>
      </c>
      <c r="D61" s="127">
        <v>2500.4801018531884</v>
      </c>
      <c r="E61" s="127">
        <v>3144.0003042889139</v>
      </c>
      <c r="F61" s="127">
        <v>3705.9903586805563</v>
      </c>
      <c r="G61" s="127">
        <v>4994.9338054296531</v>
      </c>
      <c r="H61" s="127">
        <v>7109.5889812963524</v>
      </c>
      <c r="I61" s="127">
        <v>9855.809478998648</v>
      </c>
      <c r="J61" s="100" t="s">
        <v>42</v>
      </c>
      <c r="K61" s="130">
        <v>5.7064641915222136</v>
      </c>
      <c r="L61" s="130">
        <v>7.1912740694264139</v>
      </c>
      <c r="M61" s="130">
        <v>8.7233852666261651</v>
      </c>
      <c r="N61" s="130">
        <v>8.8160973339324133</v>
      </c>
      <c r="O61" s="130">
        <v>8.5415690488019944</v>
      </c>
      <c r="P61" s="130">
        <v>8.9431856279731363</v>
      </c>
      <c r="Q61" s="130">
        <v>10.464194861108137</v>
      </c>
      <c r="R61" s="130">
        <v>12.557409096292893</v>
      </c>
    </row>
    <row r="62" spans="1:18">
      <c r="B62" s="127"/>
      <c r="C62" s="127"/>
      <c r="D62" s="127"/>
      <c r="E62" s="127"/>
      <c r="F62" s="127"/>
      <c r="G62" s="127"/>
      <c r="H62" s="127"/>
      <c r="K62" s="130"/>
      <c r="L62" s="130"/>
      <c r="M62" s="130"/>
      <c r="N62" s="130"/>
      <c r="O62" s="130"/>
      <c r="P62" s="130"/>
      <c r="Q62" s="130"/>
    </row>
    <row r="63" spans="1:18">
      <c r="A63" s="53" t="s">
        <v>43</v>
      </c>
      <c r="B63" s="66">
        <v>8690.3761134358065</v>
      </c>
      <c r="C63" s="66">
        <v>10921.617495107923</v>
      </c>
      <c r="D63" s="66">
        <v>13934.634709386777</v>
      </c>
      <c r="E63" s="66">
        <v>17543.4974828183</v>
      </c>
      <c r="F63" s="66">
        <v>22183.618293588377</v>
      </c>
      <c r="G63" s="66">
        <v>27422.719671614293</v>
      </c>
      <c r="H63" s="66">
        <v>33962.506246273093</v>
      </c>
      <c r="I63" s="66">
        <v>39714.277372450262</v>
      </c>
      <c r="J63" s="55" t="s">
        <v>43</v>
      </c>
      <c r="K63" s="67">
        <v>48.795679859494456</v>
      </c>
      <c r="L63" s="67">
        <v>50.203090423789234</v>
      </c>
      <c r="M63" s="67">
        <v>48.613539067794278</v>
      </c>
      <c r="N63" s="67">
        <v>49.193755221695312</v>
      </c>
      <c r="O63" s="67">
        <v>51.128818228877904</v>
      </c>
      <c r="P63" s="67">
        <v>49.099043550992889</v>
      </c>
      <c r="Q63" s="67">
        <v>49.987458384380822</v>
      </c>
      <c r="R63" s="67">
        <v>50.600453366330164</v>
      </c>
    </row>
    <row r="64" spans="1:18">
      <c r="B64" s="127"/>
      <c r="C64" s="127"/>
      <c r="D64" s="127"/>
      <c r="E64" s="127"/>
      <c r="F64" s="127"/>
      <c r="G64" s="127"/>
      <c r="H64" s="127"/>
      <c r="K64" s="130"/>
      <c r="L64" s="130"/>
      <c r="M64" s="130"/>
      <c r="N64" s="130"/>
      <c r="O64" s="130"/>
      <c r="P64" s="130"/>
      <c r="Q64" s="130"/>
    </row>
    <row r="65" spans="1:18">
      <c r="A65" s="57" t="s">
        <v>44</v>
      </c>
      <c r="B65" s="127">
        <v>1140.6992353102196</v>
      </c>
      <c r="C65" s="127">
        <v>1334.9100563948696</v>
      </c>
      <c r="D65" s="127">
        <v>1710.2913756892185</v>
      </c>
      <c r="E65" s="127">
        <v>2108.9320216243109</v>
      </c>
      <c r="F65" s="127">
        <v>2701.0210230492626</v>
      </c>
      <c r="G65" s="127">
        <v>3282.32411646739</v>
      </c>
      <c r="H65" s="127">
        <v>3784.1327202735697</v>
      </c>
      <c r="I65" s="127">
        <v>4263.393129296217</v>
      </c>
      <c r="J65" s="100" t="s">
        <v>44</v>
      </c>
      <c r="K65" s="130">
        <v>6.4049235586147182</v>
      </c>
      <c r="L65" s="130">
        <v>6.1361433229863351</v>
      </c>
      <c r="M65" s="130">
        <v>5.9666663922931313</v>
      </c>
      <c r="N65" s="130">
        <v>5.9136603606315186</v>
      </c>
      <c r="O65" s="130">
        <v>6.2253150542072735</v>
      </c>
      <c r="P65" s="130">
        <v>5.8768414173640453</v>
      </c>
      <c r="Q65" s="130">
        <v>5.5696471722079233</v>
      </c>
      <c r="R65" s="130">
        <v>5.4320420638180114</v>
      </c>
    </row>
    <row r="66" spans="1:18">
      <c r="A66" s="57" t="s">
        <v>45</v>
      </c>
      <c r="B66" s="127">
        <v>894.08203413493095</v>
      </c>
      <c r="C66" s="127">
        <v>1209.9018783635354</v>
      </c>
      <c r="D66" s="127">
        <v>1715.6192627299465</v>
      </c>
      <c r="E66" s="127">
        <v>2195.5552793974812</v>
      </c>
      <c r="F66" s="127">
        <v>2592.7517740984867</v>
      </c>
      <c r="G66" s="127">
        <v>3007.434258090304</v>
      </c>
      <c r="H66" s="127">
        <v>3611.2211954289514</v>
      </c>
      <c r="I66" s="127">
        <v>4158.9072697413449</v>
      </c>
      <c r="J66" s="100" t="s">
        <v>45</v>
      </c>
      <c r="K66" s="130">
        <v>5.0201901662602824</v>
      </c>
      <c r="L66" s="130">
        <v>5.561521764574195</v>
      </c>
      <c r="M66" s="130">
        <v>5.9852537072967138</v>
      </c>
      <c r="N66" s="130">
        <v>6.156560805287584</v>
      </c>
      <c r="O66" s="130">
        <v>5.9757760170619534</v>
      </c>
      <c r="P66" s="130">
        <v>5.3846645184347386</v>
      </c>
      <c r="Q66" s="130">
        <v>5.3151486499353311</v>
      </c>
      <c r="R66" s="130">
        <v>5.2989153342475817</v>
      </c>
    </row>
    <row r="67" spans="1:18">
      <c r="A67" s="57" t="s">
        <v>46</v>
      </c>
      <c r="B67" s="127">
        <v>2357.2216847258742</v>
      </c>
      <c r="C67" s="127">
        <v>2848.7579081732324</v>
      </c>
      <c r="D67" s="127">
        <v>3262.4582229018879</v>
      </c>
      <c r="E67" s="127">
        <v>3757.7169599604058</v>
      </c>
      <c r="F67" s="127">
        <v>4578.4487588046486</v>
      </c>
      <c r="G67" s="127">
        <v>5996.8521842823284</v>
      </c>
      <c r="H67" s="127">
        <v>7703.9161270601371</v>
      </c>
      <c r="I67" s="127">
        <v>9557.7479842952525</v>
      </c>
      <c r="J67" s="100" t="s">
        <v>46</v>
      </c>
      <c r="K67" s="130">
        <v>13.235587641357792</v>
      </c>
      <c r="L67" s="130">
        <v>13.094804952065594</v>
      </c>
      <c r="M67" s="130">
        <v>11.381686250393795</v>
      </c>
      <c r="N67" s="130">
        <v>10.537021395063851</v>
      </c>
      <c r="O67" s="130">
        <v>10.552411750918587</v>
      </c>
      <c r="P67" s="130">
        <v>10.737071672352187</v>
      </c>
      <c r="Q67" s="130">
        <v>11.338950783128325</v>
      </c>
      <c r="R67" s="130">
        <v>12.177645249110311</v>
      </c>
    </row>
    <row r="68" spans="1:18">
      <c r="A68" s="57" t="s">
        <v>47</v>
      </c>
      <c r="B68" s="127">
        <v>483.03722895626902</v>
      </c>
      <c r="C68" s="127">
        <v>511.39006518431506</v>
      </c>
      <c r="D68" s="127">
        <v>621.5000170694758</v>
      </c>
      <c r="E68" s="127">
        <v>656.54133384602164</v>
      </c>
      <c r="F68" s="127">
        <v>831.09811169498391</v>
      </c>
      <c r="G68" s="127">
        <v>988.91533212474417</v>
      </c>
      <c r="H68" s="127">
        <v>1232.5247350403536</v>
      </c>
      <c r="I68" s="127">
        <v>1691.7840344794643</v>
      </c>
      <c r="J68" s="100" t="s">
        <v>47</v>
      </c>
      <c r="K68" s="130">
        <v>2.7122105737088518</v>
      </c>
      <c r="L68" s="130">
        <v>2.3506922574220721</v>
      </c>
      <c r="M68" s="130">
        <v>2.1682172507966215</v>
      </c>
      <c r="N68" s="130">
        <v>1.841008824026007</v>
      </c>
      <c r="O68" s="130">
        <v>1.9155154817777433</v>
      </c>
      <c r="P68" s="130">
        <v>1.7706047227145478</v>
      </c>
      <c r="Q68" s="130">
        <v>1.8140822250805062</v>
      </c>
      <c r="R68" s="130">
        <v>2.1555230210978014</v>
      </c>
    </row>
    <row r="69" spans="1:18">
      <c r="A69" s="57" t="s">
        <v>52</v>
      </c>
      <c r="B69" s="127">
        <v>472.85610000000003</v>
      </c>
      <c r="C69" s="127">
        <v>738.89503776796414</v>
      </c>
      <c r="D69" s="127">
        <v>1088.6849002244226</v>
      </c>
      <c r="E69" s="127">
        <v>1547.2447221114082</v>
      </c>
      <c r="F69" s="127">
        <v>2239.9398246633409</v>
      </c>
      <c r="G69" s="127">
        <v>2465.9497529718724</v>
      </c>
      <c r="H69" s="127">
        <v>3384.9599069094302</v>
      </c>
      <c r="I69" s="127">
        <v>4061.8075200436701</v>
      </c>
      <c r="J69" s="100" t="s">
        <v>52</v>
      </c>
      <c r="K69" s="130">
        <v>2.6550444507846369</v>
      </c>
      <c r="L69" s="130">
        <v>3.3964579341265155</v>
      </c>
      <c r="M69" s="130">
        <v>3.7980777417814888</v>
      </c>
      <c r="N69" s="130">
        <v>4.3386319177321209</v>
      </c>
      <c r="O69" s="130">
        <v>5.1626148008477655</v>
      </c>
      <c r="P69" s="130">
        <v>4.4151628928714031</v>
      </c>
      <c r="Q69" s="130">
        <v>4.982127680815684</v>
      </c>
      <c r="R69" s="130">
        <v>5.1751993388542505</v>
      </c>
    </row>
    <row r="70" spans="1:18">
      <c r="A70" s="57" t="s">
        <v>115</v>
      </c>
      <c r="B70" s="127">
        <v>913.92707483695062</v>
      </c>
      <c r="C70" s="127">
        <v>1017.643996087937</v>
      </c>
      <c r="D70" s="127">
        <v>1185.1479306478539</v>
      </c>
      <c r="E70" s="127">
        <v>1462.167013819289</v>
      </c>
      <c r="F70" s="127">
        <v>1944.8306617025805</v>
      </c>
      <c r="G70" s="127">
        <v>2590.6174374947914</v>
      </c>
      <c r="H70" s="127">
        <v>3279.1233255765064</v>
      </c>
      <c r="I70" s="127">
        <v>3712.988387649264</v>
      </c>
      <c r="J70" s="100" t="s">
        <v>115</v>
      </c>
      <c r="K70" s="130">
        <v>5.1316182840142721</v>
      </c>
      <c r="L70" s="130">
        <v>4.677775391576656</v>
      </c>
      <c r="M70" s="130">
        <v>4.1346067858423554</v>
      </c>
      <c r="N70" s="130">
        <v>4.1000653513650498</v>
      </c>
      <c r="O70" s="130">
        <v>4.4824470053597762</v>
      </c>
      <c r="P70" s="130">
        <v>4.6383743082631543</v>
      </c>
      <c r="Q70" s="130">
        <v>4.8263529077008398</v>
      </c>
      <c r="R70" s="130">
        <v>4.7307645559554699</v>
      </c>
    </row>
    <row r="71" spans="1:18">
      <c r="A71" s="57" t="s">
        <v>53</v>
      </c>
      <c r="B71" s="127">
        <v>862.13806675830995</v>
      </c>
      <c r="C71" s="127">
        <v>1289.4461006720501</v>
      </c>
      <c r="D71" s="127">
        <v>1799.0260278000001</v>
      </c>
      <c r="E71" s="127">
        <v>2478.6946579999999</v>
      </c>
      <c r="F71" s="127">
        <v>3023.5869011432442</v>
      </c>
      <c r="G71" s="127">
        <v>3896.7987981934129</v>
      </c>
      <c r="H71" s="127">
        <v>4870.6867538379111</v>
      </c>
      <c r="I71" s="127">
        <v>5198.0315173995123</v>
      </c>
      <c r="J71" s="100" t="s">
        <v>53</v>
      </c>
      <c r="K71" s="130">
        <v>4.8408276639697476</v>
      </c>
      <c r="L71" s="130">
        <v>5.9271604428224567</v>
      </c>
      <c r="M71" s="130">
        <v>6.2762335655286643</v>
      </c>
      <c r="N71" s="130">
        <v>6.9505124844346104</v>
      </c>
      <c r="O71" s="130">
        <v>6.9687651050347483</v>
      </c>
      <c r="P71" s="130">
        <v>6.9770283980987848</v>
      </c>
      <c r="Q71" s="130">
        <v>7.1688835224740011</v>
      </c>
      <c r="R71" s="130">
        <v>6.6228764261828665</v>
      </c>
    </row>
    <row r="72" spans="1:18">
      <c r="A72" s="57" t="s">
        <v>54</v>
      </c>
      <c r="B72" s="127">
        <v>654.95995300000004</v>
      </c>
      <c r="C72" s="127">
        <v>855.90166658040016</v>
      </c>
      <c r="D72" s="127">
        <v>1131.8424571574933</v>
      </c>
      <c r="E72" s="127">
        <v>1505.6462935113166</v>
      </c>
      <c r="F72" s="127">
        <v>1876.8533126956215</v>
      </c>
      <c r="G72" s="127">
        <v>2306.6377064764174</v>
      </c>
      <c r="H72" s="127">
        <v>2731.9125004194743</v>
      </c>
      <c r="I72" s="127">
        <v>3248.5653725142179</v>
      </c>
      <c r="J72" s="100" t="s">
        <v>54</v>
      </c>
      <c r="K72" s="130">
        <v>3.6775411984720439</v>
      </c>
      <c r="L72" s="130">
        <v>3.9342989974199911</v>
      </c>
      <c r="M72" s="130">
        <v>3.9486408260525887</v>
      </c>
      <c r="N72" s="130">
        <v>4.2219856836408711</v>
      </c>
      <c r="O72" s="130">
        <v>4.3257727660603047</v>
      </c>
      <c r="P72" s="130">
        <v>4.1299224352236195</v>
      </c>
      <c r="Q72" s="130">
        <v>4.0209447864135157</v>
      </c>
      <c r="R72" s="130">
        <v>4.1390374322512553</v>
      </c>
    </row>
    <row r="73" spans="1:18">
      <c r="A73" s="57" t="s">
        <v>55</v>
      </c>
      <c r="B73" s="127">
        <v>249.83920972583735</v>
      </c>
      <c r="C73" s="127">
        <v>308.01599573628386</v>
      </c>
      <c r="D73" s="127">
        <v>380.8803199999669</v>
      </c>
      <c r="E73" s="127">
        <v>513.15336004387154</v>
      </c>
      <c r="F73" s="127">
        <v>673.58471741620883</v>
      </c>
      <c r="G73" s="127">
        <v>728.48187188562986</v>
      </c>
      <c r="H73" s="127">
        <v>872.4954531387001</v>
      </c>
      <c r="I73" s="127">
        <v>1064.7333942261016</v>
      </c>
      <c r="J73" s="100" t="s">
        <v>55</v>
      </c>
      <c r="K73" s="130">
        <v>1.4028246804281546</v>
      </c>
      <c r="L73" s="130">
        <v>1.4158484210647897</v>
      </c>
      <c r="M73" s="130">
        <v>1.3287711305413337</v>
      </c>
      <c r="N73" s="130">
        <v>1.4389343293668801</v>
      </c>
      <c r="O73" s="130">
        <v>1.5524785056582648</v>
      </c>
      <c r="P73" s="130">
        <v>1.3043113003428743</v>
      </c>
      <c r="Q73" s="130">
        <v>1.2841758449177545</v>
      </c>
      <c r="R73" s="130">
        <v>1.3565900232012276</v>
      </c>
    </row>
    <row r="74" spans="1:18">
      <c r="A74" s="57" t="s">
        <v>117</v>
      </c>
      <c r="B74" s="127">
        <v>661.61552598741434</v>
      </c>
      <c r="C74" s="127">
        <v>806.75479014733469</v>
      </c>
      <c r="D74" s="127">
        <v>1039.1841951665117</v>
      </c>
      <c r="E74" s="127">
        <v>1317.8458405041961</v>
      </c>
      <c r="F74" s="127">
        <v>1721.5032083199999</v>
      </c>
      <c r="G74" s="127">
        <v>2158.7082136274053</v>
      </c>
      <c r="H74" s="127">
        <v>2491.5335285880515</v>
      </c>
      <c r="I74" s="127">
        <v>2756.3187628052183</v>
      </c>
      <c r="J74" s="100" t="s">
        <v>117</v>
      </c>
      <c r="K74" s="130">
        <v>3.7149116418839534</v>
      </c>
      <c r="L74" s="130">
        <v>3.7083869397306275</v>
      </c>
      <c r="M74" s="130">
        <v>3.6253854172675863</v>
      </c>
      <c r="N74" s="130">
        <v>3.6953740701468196</v>
      </c>
      <c r="O74" s="130">
        <v>3.9677217419514896</v>
      </c>
      <c r="P74" s="130">
        <v>3.8650618853275351</v>
      </c>
      <c r="Q74" s="130">
        <v>3.667144811706935</v>
      </c>
      <c r="R74" s="130">
        <v>3.5118599216113933</v>
      </c>
    </row>
    <row r="75" spans="1:18">
      <c r="B75" s="127"/>
      <c r="C75" s="127"/>
      <c r="D75" s="127"/>
      <c r="E75" s="127"/>
      <c r="F75" s="127"/>
      <c r="G75" s="127"/>
      <c r="K75" s="130"/>
      <c r="L75" s="130"/>
      <c r="M75" s="130"/>
      <c r="N75" s="130"/>
      <c r="O75" s="130"/>
      <c r="P75" s="130"/>
      <c r="Q75" s="130"/>
    </row>
    <row r="76" spans="1:18">
      <c r="A76" s="53" t="s">
        <v>48</v>
      </c>
      <c r="B76" s="66">
        <v>17809.724423267504</v>
      </c>
      <c r="C76" s="66">
        <v>21754.870871321113</v>
      </c>
      <c r="D76" s="66">
        <v>28664.102586635701</v>
      </c>
      <c r="E76" s="66">
        <v>35662.041663128228</v>
      </c>
      <c r="F76" s="66">
        <v>43387.700052607353</v>
      </c>
      <c r="G76" s="66">
        <v>55851.840867600258</v>
      </c>
      <c r="H76" s="66">
        <v>67942.054555198352</v>
      </c>
      <c r="I76" s="66">
        <v>78486.010955143676</v>
      </c>
      <c r="J76" s="55" t="s">
        <v>48</v>
      </c>
      <c r="K76" s="67">
        <v>100</v>
      </c>
      <c r="L76" s="67">
        <v>100</v>
      </c>
      <c r="M76" s="67">
        <v>100</v>
      </c>
      <c r="N76" s="67">
        <v>100</v>
      </c>
      <c r="O76" s="67">
        <v>100</v>
      </c>
      <c r="P76" s="67">
        <v>100</v>
      </c>
      <c r="Q76" s="67">
        <v>100</v>
      </c>
      <c r="R76" s="67">
        <v>100</v>
      </c>
    </row>
    <row r="77" spans="1:18">
      <c r="B77" s="127"/>
      <c r="C77" s="127"/>
      <c r="D77" s="127"/>
      <c r="E77" s="127"/>
      <c r="F77" s="127"/>
      <c r="G77" s="127"/>
      <c r="H77" s="127"/>
    </row>
    <row r="78" spans="1:18">
      <c r="A78" s="57" t="s">
        <v>118</v>
      </c>
      <c r="B78" s="127">
        <v>895.36021238331523</v>
      </c>
      <c r="C78" s="127">
        <v>1399.5772845737665</v>
      </c>
      <c r="D78" s="127">
        <v>1514.4953769999993</v>
      </c>
      <c r="E78" s="127">
        <v>935.55028999999922</v>
      </c>
      <c r="F78" s="127">
        <v>2654.4</v>
      </c>
      <c r="G78" s="127">
        <v>3964.48</v>
      </c>
      <c r="H78" s="127">
        <v>5167</v>
      </c>
      <c r="I78" s="127">
        <v>6290.1102447735939</v>
      </c>
      <c r="J78" s="100" t="s">
        <v>119</v>
      </c>
    </row>
    <row r="79" spans="1:18">
      <c r="B79" s="127"/>
      <c r="C79" s="127"/>
      <c r="D79" s="127"/>
      <c r="E79" s="127"/>
      <c r="F79" s="127"/>
      <c r="G79" s="127"/>
      <c r="J79" s="111" t="s">
        <v>121</v>
      </c>
    </row>
    <row r="80" spans="1:18" ht="25.5">
      <c r="A80" s="113" t="s">
        <v>50</v>
      </c>
      <c r="B80" s="66">
        <v>18705.084635650819</v>
      </c>
      <c r="C80" s="66">
        <v>23169.488125808715</v>
      </c>
      <c r="D80" s="66">
        <v>30265.88963460131</v>
      </c>
      <c r="E80" s="66">
        <v>36698.08218212823</v>
      </c>
      <c r="F80" s="66">
        <v>44530.455139587357</v>
      </c>
      <c r="G80" s="66">
        <v>59816.320867600261</v>
      </c>
      <c r="H80" s="66">
        <v>73109.054555198352</v>
      </c>
      <c r="I80" s="66">
        <v>84776.121199917266</v>
      </c>
      <c r="J80" s="111" t="s">
        <v>122</v>
      </c>
    </row>
    <row r="81" spans="1:10">
      <c r="B81" s="114" t="s">
        <v>112</v>
      </c>
      <c r="C81" s="114"/>
      <c r="D81" s="114"/>
      <c r="E81" s="114"/>
      <c r="F81" s="114"/>
      <c r="G81" s="114"/>
      <c r="H81" s="114"/>
    </row>
    <row r="82" spans="1:10">
      <c r="A82" s="57" t="s">
        <v>119</v>
      </c>
      <c r="C82" s="114"/>
      <c r="D82" s="114"/>
      <c r="E82" s="114"/>
      <c r="G82" s="114"/>
    </row>
    <row r="83" spans="1:10">
      <c r="A83" s="109" t="s">
        <v>121</v>
      </c>
    </row>
    <row r="84" spans="1:10">
      <c r="A84" s="109" t="s">
        <v>90</v>
      </c>
    </row>
    <row r="86" spans="1:10">
      <c r="A86" s="53" t="s">
        <v>125</v>
      </c>
    </row>
    <row r="87" spans="1:10">
      <c r="A87" s="126"/>
      <c r="B87" s="126">
        <v>2006</v>
      </c>
      <c r="C87" s="126">
        <v>2007</v>
      </c>
      <c r="D87" s="126">
        <v>2008</v>
      </c>
      <c r="E87" s="126">
        <v>2009</v>
      </c>
      <c r="F87" s="126">
        <v>2010</v>
      </c>
      <c r="G87" s="116" t="s">
        <v>70</v>
      </c>
      <c r="H87" s="116" t="s">
        <v>80</v>
      </c>
      <c r="I87" s="116" t="s">
        <v>102</v>
      </c>
    </row>
    <row r="88" spans="1:10">
      <c r="A88" s="57" t="s">
        <v>126</v>
      </c>
      <c r="B88" s="161">
        <v>21.880007954239726</v>
      </c>
      <c r="C88" s="161">
        <v>22.389618426905447</v>
      </c>
      <c r="D88" s="161">
        <v>22.900352091300917</v>
      </c>
      <c r="E88" s="161">
        <v>23.419663445962684</v>
      </c>
      <c r="F88" s="161">
        <v>24.23</v>
      </c>
      <c r="G88" s="57">
        <v>24.61</v>
      </c>
      <c r="H88" s="161">
        <v>25.867273999999998</v>
      </c>
      <c r="I88" s="161">
        <v>26.479011</v>
      </c>
    </row>
    <row r="89" spans="1:10">
      <c r="A89" s="57" t="s">
        <v>127</v>
      </c>
      <c r="B89" s="161">
        <v>0.91999600621888766</v>
      </c>
      <c r="C89" s="161">
        <v>0.9399818694004114</v>
      </c>
      <c r="D89" s="161">
        <v>1.0700141467790372</v>
      </c>
      <c r="E89" s="161">
        <v>1.4199833763304521</v>
      </c>
      <c r="F89" s="161">
        <v>1.4305000000000001</v>
      </c>
      <c r="G89" s="161">
        <v>1.5137</v>
      </c>
      <c r="H89" s="161">
        <v>1.8080333333333334</v>
      </c>
      <c r="I89" s="161">
        <v>1.9200125000000001</v>
      </c>
    </row>
    <row r="90" spans="1:10">
      <c r="A90" s="153" t="s">
        <v>128</v>
      </c>
      <c r="B90" s="153">
        <v>18705.084635650819</v>
      </c>
      <c r="C90" s="153">
        <v>23169.488125808715</v>
      </c>
      <c r="D90" s="153">
        <v>30265.88963460131</v>
      </c>
      <c r="E90" s="153">
        <v>36698.08218212823</v>
      </c>
      <c r="F90" s="153">
        <v>44530.455139587357</v>
      </c>
      <c r="G90" s="153">
        <v>59816.320867600261</v>
      </c>
      <c r="H90" s="153">
        <v>73109.054555198352</v>
      </c>
      <c r="I90" s="153">
        <v>84776.121199917266</v>
      </c>
    </row>
    <row r="91" spans="1:10">
      <c r="A91" s="156" t="s">
        <v>129</v>
      </c>
      <c r="B91" s="156">
        <v>20331.701995671989</v>
      </c>
      <c r="C91" s="156">
        <v>24648.867047390919</v>
      </c>
      <c r="D91" s="156">
        <v>28285.504192358454</v>
      </c>
      <c r="E91" s="156">
        <v>25844.022397617151</v>
      </c>
      <c r="F91" s="156">
        <v>31129.294050742647</v>
      </c>
      <c r="G91" s="156">
        <v>39516.628702913564</v>
      </c>
      <c r="H91" s="156">
        <v>40435.678484097829</v>
      </c>
      <c r="I91" s="156">
        <v>44153.942331061524</v>
      </c>
    </row>
    <row r="92" spans="1:10">
      <c r="A92" s="156" t="s">
        <v>130</v>
      </c>
      <c r="B92" s="156">
        <v>854.89386817276284</v>
      </c>
      <c r="C92" s="156">
        <v>1034.8317547906981</v>
      </c>
      <c r="D92" s="156">
        <v>1321.6342488506243</v>
      </c>
      <c r="E92" s="156">
        <v>1566.9773507549962</v>
      </c>
      <c r="F92" s="156">
        <v>1837.8231588769029</v>
      </c>
      <c r="G92" s="156">
        <v>2430.5697223730299</v>
      </c>
      <c r="H92" s="156">
        <v>2826.3146149531781</v>
      </c>
      <c r="I92" s="156">
        <v>3201.6347287259809</v>
      </c>
    </row>
    <row r="93" spans="1:10">
      <c r="A93" s="156" t="s">
        <v>131</v>
      </c>
      <c r="B93" s="156">
        <v>929.23649928254622</v>
      </c>
      <c r="C93" s="156">
        <v>1100.9060796574609</v>
      </c>
      <c r="D93" s="156">
        <v>1235.1558648350729</v>
      </c>
      <c r="E93" s="156">
        <v>1103.5180952641915</v>
      </c>
      <c r="F93" s="156">
        <v>1284.7418097706416</v>
      </c>
      <c r="G93" s="156">
        <v>1605.7142910570324</v>
      </c>
      <c r="H93" s="156">
        <v>1563.1982900130038</v>
      </c>
      <c r="I93" s="156">
        <v>1667.507231711242</v>
      </c>
    </row>
    <row r="94" spans="1:10">
      <c r="A94" s="162" t="s">
        <v>132</v>
      </c>
      <c r="B94" s="121"/>
      <c r="C94" s="121"/>
      <c r="D94" s="121"/>
      <c r="E94" s="121"/>
      <c r="F94" s="121"/>
      <c r="G94" s="121"/>
      <c r="H94" s="121"/>
    </row>
    <row r="95" spans="1:10">
      <c r="A95" s="121" t="s">
        <v>133</v>
      </c>
      <c r="B95" s="121"/>
      <c r="C95" s="156">
        <v>23.867325794661198</v>
      </c>
      <c r="D95" s="156">
        <v>30.628218760205783</v>
      </c>
      <c r="E95" s="156">
        <v>21.252283098836628</v>
      </c>
      <c r="F95" s="156">
        <v>21.342730986834653</v>
      </c>
      <c r="G95" s="156">
        <v>34.326767332822158</v>
      </c>
      <c r="H95" s="156">
        <v>22.22258656967675</v>
      </c>
      <c r="I95" s="156">
        <v>15.958442788929943</v>
      </c>
      <c r="J95" s="163"/>
    </row>
    <row r="96" spans="1:10">
      <c r="A96" s="121" t="s">
        <v>134</v>
      </c>
      <c r="B96" s="121"/>
      <c r="C96" s="156">
        <v>6.457020437776535</v>
      </c>
      <c r="D96" s="156">
        <v>8.4264784945137734</v>
      </c>
      <c r="E96" s="156">
        <v>3.9949002732821555</v>
      </c>
      <c r="F96" s="156">
        <v>8.00488284538676</v>
      </c>
      <c r="G96" s="156">
        <v>15.00674260040249</v>
      </c>
      <c r="H96" s="156">
        <v>7.9148802516753562</v>
      </c>
      <c r="I96" s="156">
        <v>7.3870582337317643</v>
      </c>
    </row>
    <row r="97" spans="1:9">
      <c r="A97" s="132" t="s">
        <v>56</v>
      </c>
      <c r="B97" s="132"/>
      <c r="C97" s="157">
        <v>16.354304568444022</v>
      </c>
      <c r="D97" s="157">
        <v>20.476308530868124</v>
      </c>
      <c r="E97" s="157">
        <v>16.594451055008278</v>
      </c>
      <c r="F97" s="157">
        <v>12.349301059417428</v>
      </c>
      <c r="G97" s="157">
        <v>16.799036556967977</v>
      </c>
      <c r="H97" s="157">
        <v>13.258325714334745</v>
      </c>
      <c r="I97" s="157">
        <v>7.9817667940416754</v>
      </c>
    </row>
    <row r="98" spans="1:9">
      <c r="A98" s="109" t="s">
        <v>121</v>
      </c>
    </row>
    <row r="99" spans="1:9">
      <c r="A99" s="109" t="s">
        <v>122</v>
      </c>
    </row>
  </sheetData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showGridLines="0" topLeftCell="A34" zoomScaleNormal="100" workbookViewId="0">
      <selection activeCell="I6" sqref="I6"/>
    </sheetView>
  </sheetViews>
  <sheetFormatPr defaultColWidth="8.85546875" defaultRowHeight="12.75"/>
  <cols>
    <col min="1" max="1" width="34.28515625" style="54" customWidth="1"/>
    <col min="2" max="2" width="11.28515625" style="54" customWidth="1"/>
    <col min="3" max="3" width="10.140625" style="54" customWidth="1"/>
    <col min="4" max="7" width="10.5703125" style="54" bestFit="1" customWidth="1"/>
    <col min="8" max="8" width="10.28515625" style="54" customWidth="1"/>
    <col min="9" max="9" width="9.42578125" style="54" bestFit="1" customWidth="1"/>
    <col min="10" max="10" width="33.5703125" style="58" customWidth="1"/>
    <col min="11" max="18" width="8.85546875" style="54"/>
    <col min="19" max="19" width="24.42578125" style="54" customWidth="1"/>
    <col min="20" max="20" width="8.42578125" style="54" customWidth="1"/>
    <col min="21" max="21" width="7.85546875" style="54" customWidth="1"/>
    <col min="22" max="22" width="7" style="54" customWidth="1"/>
    <col min="23" max="23" width="8" style="54" customWidth="1"/>
    <col min="24" max="24" width="8.7109375" style="54" customWidth="1"/>
    <col min="25" max="25" width="8.28515625" style="54" customWidth="1"/>
    <col min="26" max="30" width="8.85546875" style="54"/>
    <col min="31" max="31" width="8.85546875" style="54" customWidth="1"/>
    <col min="32" max="32" width="11.28515625" style="54" bestFit="1" customWidth="1"/>
    <col min="33" max="16384" width="8.85546875" style="54"/>
  </cols>
  <sheetData>
    <row r="1" spans="1:27" ht="15">
      <c r="A1" s="53" t="s">
        <v>135</v>
      </c>
      <c r="J1" s="55" t="s">
        <v>136</v>
      </c>
      <c r="S1" s="56" t="s">
        <v>106</v>
      </c>
      <c r="T1" s="56" t="s">
        <v>137</v>
      </c>
    </row>
    <row r="2" spans="1:27" ht="15">
      <c r="F2" s="57" t="s">
        <v>105</v>
      </c>
      <c r="G2" s="57"/>
      <c r="H2" s="57"/>
      <c r="S2" s="59" t="s">
        <v>108</v>
      </c>
      <c r="T2" s="60">
        <f>Q37</f>
        <v>5.8130125153797536</v>
      </c>
    </row>
    <row r="3" spans="1:27" ht="15">
      <c r="A3" s="61" t="s">
        <v>51</v>
      </c>
      <c r="B3" s="61">
        <v>2006</v>
      </c>
      <c r="C3" s="61">
        <v>2007</v>
      </c>
      <c r="D3" s="61">
        <v>2008</v>
      </c>
      <c r="E3" s="61">
        <v>2009</v>
      </c>
      <c r="F3" s="62">
        <v>2010</v>
      </c>
      <c r="G3" s="62" t="s">
        <v>70</v>
      </c>
      <c r="H3" s="62" t="s">
        <v>80</v>
      </c>
      <c r="I3" s="62" t="s">
        <v>102</v>
      </c>
      <c r="J3" s="63" t="s">
        <v>51</v>
      </c>
      <c r="K3" s="61">
        <v>2007</v>
      </c>
      <c r="L3" s="61">
        <v>2008</v>
      </c>
      <c r="M3" s="61">
        <v>2009</v>
      </c>
      <c r="N3" s="62">
        <v>2010</v>
      </c>
      <c r="O3" s="62" t="s">
        <v>70</v>
      </c>
      <c r="P3" s="62" t="s">
        <v>80</v>
      </c>
      <c r="Q3" s="62" t="s">
        <v>102</v>
      </c>
      <c r="S3" s="64" t="s">
        <v>109</v>
      </c>
      <c r="T3" s="65">
        <f>Q4</f>
        <v>3.4096602269856788</v>
      </c>
    </row>
    <row r="4" spans="1:27" ht="15">
      <c r="A4" s="53" t="s">
        <v>31</v>
      </c>
      <c r="B4" s="66">
        <f>[4]WorksheetNONOIL!B5</f>
        <v>5415.0338278538902</v>
      </c>
      <c r="C4" s="66">
        <f>[4]WorksheetNONOIL!C5</f>
        <v>5322.0220925546382</v>
      </c>
      <c r="D4" s="66">
        <f>[4]WorksheetNONOIL!D5</f>
        <v>5716.0773508717084</v>
      </c>
      <c r="E4" s="66">
        <f>[4]WorksheetNONOIL!E5</f>
        <v>6129.095042970388</v>
      </c>
      <c r="F4" s="66">
        <f>[4]WorksheetNONOIL!F5</f>
        <v>6452.5012299999999</v>
      </c>
      <c r="G4" s="66">
        <f>[4]WorksheetNONOIL!G5</f>
        <v>6507.0967443967984</v>
      </c>
      <c r="H4" s="66">
        <f>[4]WorksheetNONOIL!H5</f>
        <v>6594.6204116331519</v>
      </c>
      <c r="I4" s="66">
        <f>[4]WorksheetNONOIL!I5</f>
        <v>6819.4745609292868</v>
      </c>
      <c r="J4" s="55" t="s">
        <v>31</v>
      </c>
      <c r="K4" s="67">
        <f t="shared" ref="K4:Q4" si="0">C4/B4*100-100</f>
        <v>-1.7176575115896355</v>
      </c>
      <c r="L4" s="67">
        <f t="shared" si="0"/>
        <v>7.4042394312557036</v>
      </c>
      <c r="M4" s="67">
        <f t="shared" si="0"/>
        <v>7.2255441406105803</v>
      </c>
      <c r="N4" s="67">
        <f t="shared" si="0"/>
        <v>5.2765732096214464</v>
      </c>
      <c r="O4" s="67">
        <f t="shared" si="0"/>
        <v>0.84611397116771059</v>
      </c>
      <c r="P4" s="67">
        <f t="shared" si="0"/>
        <v>1.3450494233349133</v>
      </c>
      <c r="Q4" s="67">
        <f t="shared" si="0"/>
        <v>3.4096602269856788</v>
      </c>
      <c r="S4" s="64" t="s">
        <v>110</v>
      </c>
      <c r="T4" s="65">
        <f>Q12</f>
        <v>2.2068214735999021</v>
      </c>
    </row>
    <row r="5" spans="1:27" ht="15.75">
      <c r="B5" s="68"/>
      <c r="C5" s="68"/>
      <c r="D5" s="68"/>
      <c r="E5" s="68"/>
      <c r="F5" s="68"/>
      <c r="G5" s="68"/>
      <c r="H5" s="68"/>
      <c r="S5" s="69" t="s">
        <v>111</v>
      </c>
      <c r="T5" s="70">
        <f>Q20</f>
        <v>9.1938544356113425</v>
      </c>
    </row>
    <row r="6" spans="1:27" ht="15">
      <c r="A6" s="54" t="s">
        <v>32</v>
      </c>
      <c r="B6" s="68">
        <f>[4]WorksheetNONOIL!B7</f>
        <v>3793.6819574757342</v>
      </c>
      <c r="C6" s="68">
        <f>[4]WorksheetNONOIL!C7</f>
        <v>3742.5960471347789</v>
      </c>
      <c r="D6" s="68">
        <f>[4]WorksheetNONOIL!D7</f>
        <v>4064.4593071883701</v>
      </c>
      <c r="E6" s="68">
        <f>[4]WorksheetNONOIL!E7</f>
        <v>4479.4262706341497</v>
      </c>
      <c r="F6" s="68">
        <f>[4]WorksheetNONOIL!F7</f>
        <v>4703.3999989999993</v>
      </c>
      <c r="G6" s="68">
        <f>[4]WorksheetNONOIL!G7</f>
        <v>4877.6072833807993</v>
      </c>
      <c r="H6" s="68">
        <f>[4]WorksheetNONOIL!H7</f>
        <v>4926.3833562146074</v>
      </c>
      <c r="I6" s="68">
        <f>[4]WorksheetNONOIL!I7</f>
        <v>5075.9818586342799</v>
      </c>
      <c r="J6" s="58" t="s">
        <v>32</v>
      </c>
      <c r="K6" s="71">
        <f t="shared" ref="K6:Q10" si="1">C6/B6*100-100</f>
        <v>-1.3466049846452393</v>
      </c>
      <c r="L6" s="71">
        <f t="shared" si="1"/>
        <v>8.6000000000000085</v>
      </c>
      <c r="M6" s="71">
        <f t="shared" si="1"/>
        <v>10.209647386846072</v>
      </c>
      <c r="N6" s="71">
        <f t="shared" si="1"/>
        <v>5.000053909451708</v>
      </c>
      <c r="O6" s="71">
        <f t="shared" si="1"/>
        <v>3.7038585792796397</v>
      </c>
      <c r="P6" s="71">
        <f t="shared" si="1"/>
        <v>1</v>
      </c>
      <c r="Q6" s="71">
        <f t="shared" si="1"/>
        <v>3.0366800876540481</v>
      </c>
    </row>
    <row r="7" spans="1:27" ht="15.75">
      <c r="A7" s="54" t="s">
        <v>33</v>
      </c>
      <c r="B7" s="68">
        <f>[4]WorksheetNONOIL!B8</f>
        <v>537.18817130132459</v>
      </c>
      <c r="C7" s="68">
        <f>[4]WorksheetNONOIL!C8</f>
        <v>493.15620531424054</v>
      </c>
      <c r="D7" s="68">
        <f>[4]WorksheetNONOIL!D8</f>
        <v>509.06044759209732</v>
      </c>
      <c r="E7" s="68">
        <f>[4]WorksheetNONOIL!E8</f>
        <v>534.51346997170219</v>
      </c>
      <c r="F7" s="68">
        <f>[4]WorksheetNONOIL!F8</f>
        <v>676.69405298417496</v>
      </c>
      <c r="G7" s="68">
        <f>[4]WorksheetNONOIL!G8</f>
        <v>771.43122040195954</v>
      </c>
      <c r="H7" s="68">
        <f>[4]WorksheetNONOIL!H8</f>
        <v>718.20246619422437</v>
      </c>
      <c r="I7" s="68">
        <f>[4]WorksheetNONOIL!I8</f>
        <v>744.84391968182797</v>
      </c>
      <c r="J7" s="58" t="s">
        <v>33</v>
      </c>
      <c r="K7" s="72">
        <f t="shared" si="1"/>
        <v>-8.196748986564188</v>
      </c>
      <c r="L7" s="72">
        <f t="shared" si="1"/>
        <v>3.2249908054431842</v>
      </c>
      <c r="M7" s="72">
        <f t="shared" si="1"/>
        <v>5</v>
      </c>
      <c r="N7" s="72">
        <f t="shared" si="1"/>
        <v>26.599999999999994</v>
      </c>
      <c r="O7" s="72">
        <f t="shared" si="1"/>
        <v>14.000000000000014</v>
      </c>
      <c r="P7" s="72">
        <f t="shared" si="1"/>
        <v>-6.8999999999999915</v>
      </c>
      <c r="Q7" s="72">
        <f t="shared" si="1"/>
        <v>3.7094628244285275</v>
      </c>
      <c r="S7" s="73" t="s">
        <v>29</v>
      </c>
      <c r="T7" s="56">
        <v>2007</v>
      </c>
      <c r="U7" s="56">
        <v>2008</v>
      </c>
      <c r="V7" s="56">
        <v>2009</v>
      </c>
      <c r="W7" s="56">
        <v>2010</v>
      </c>
      <c r="X7" s="56">
        <v>2011</v>
      </c>
      <c r="Y7" s="74" t="s">
        <v>80</v>
      </c>
      <c r="Z7" s="75" t="s">
        <v>102</v>
      </c>
      <c r="AA7" s="64"/>
    </row>
    <row r="8" spans="1:27" ht="15.75">
      <c r="A8" s="54" t="s">
        <v>34</v>
      </c>
      <c r="B8" s="68">
        <f>[4]WorksheetNONOIL!B9</f>
        <v>437.09725333260457</v>
      </c>
      <c r="C8" s="68">
        <f>[4]WorksheetNONOIL!C9</f>
        <v>457.77915103181823</v>
      </c>
      <c r="D8" s="68">
        <f>[4]WorksheetNONOIL!D9</f>
        <v>481.14404086167349</v>
      </c>
      <c r="E8" s="68">
        <f>[4]WorksheetNONOIL!E9</f>
        <v>502.15328993482967</v>
      </c>
      <c r="F8" s="68">
        <f>[4]WorksheetNONOIL!F9</f>
        <v>525.500001</v>
      </c>
      <c r="G8" s="68">
        <f>[4]WorksheetNONOIL!G9</f>
        <v>552.30050105099997</v>
      </c>
      <c r="H8" s="68">
        <f>[4]WorksheetNONOIL!H9</f>
        <v>579.91552610354995</v>
      </c>
      <c r="I8" s="68">
        <f>[4]WorksheetNONOIL!I9</f>
        <v>610.55896602835242</v>
      </c>
      <c r="J8" s="58" t="s">
        <v>34</v>
      </c>
      <c r="K8" s="71">
        <f t="shared" si="1"/>
        <v>4.7316466853833106</v>
      </c>
      <c r="L8" s="71">
        <f t="shared" si="1"/>
        <v>5.1039654770628147</v>
      </c>
      <c r="M8" s="71">
        <f t="shared" si="1"/>
        <v>4.3665196467010219</v>
      </c>
      <c r="N8" s="71">
        <f t="shared" si="1"/>
        <v>4.6493195470650619</v>
      </c>
      <c r="O8" s="71">
        <f t="shared" si="1"/>
        <v>5.0999999999999943</v>
      </c>
      <c r="P8" s="71">
        <f t="shared" si="1"/>
        <v>5</v>
      </c>
      <c r="Q8" s="71">
        <f t="shared" si="1"/>
        <v>5.2841213151673401</v>
      </c>
      <c r="S8" s="76" t="s">
        <v>65</v>
      </c>
      <c r="T8" s="76">
        <f>K6</f>
        <v>-1.3466049846452393</v>
      </c>
      <c r="U8" s="76">
        <f t="shared" ref="U8:Z8" si="2">L6</f>
        <v>8.6000000000000085</v>
      </c>
      <c r="V8" s="76">
        <f t="shared" si="2"/>
        <v>10.209647386846072</v>
      </c>
      <c r="W8" s="76">
        <f t="shared" si="2"/>
        <v>5.000053909451708</v>
      </c>
      <c r="X8" s="76">
        <f t="shared" si="2"/>
        <v>3.7038585792796397</v>
      </c>
      <c r="Y8" s="76">
        <f t="shared" si="2"/>
        <v>1</v>
      </c>
      <c r="Z8" s="77">
        <f t="shared" si="2"/>
        <v>3.0366800876540481</v>
      </c>
    </row>
    <row r="9" spans="1:27" ht="15.75">
      <c r="A9" s="54" t="s">
        <v>35</v>
      </c>
      <c r="B9" s="68">
        <f>[4]WorksheetNONOIL!B10</f>
        <v>736.00308898936498</v>
      </c>
      <c r="C9" s="68">
        <f>[4]WorksheetNONOIL!C10</f>
        <v>705.88126916661315</v>
      </c>
      <c r="D9" s="68">
        <f>[4]WorksheetNONOIL!D10</f>
        <v>682.44508318328474</v>
      </c>
      <c r="E9" s="68">
        <f>[4]WorksheetNONOIL!E10</f>
        <v>687.36015399999997</v>
      </c>
      <c r="F9" s="68">
        <f>[4]WorksheetNONOIL!F10</f>
        <v>756.58618000000013</v>
      </c>
      <c r="G9" s="68">
        <f>[4]WorksheetNONOIL!G10</f>
        <v>650.66411480000011</v>
      </c>
      <c r="H9" s="68">
        <f>[4]WorksheetNONOIL!H10</f>
        <v>641.7500164272401</v>
      </c>
      <c r="I9" s="68">
        <f>[4]WorksheetNONOIL!I10</f>
        <v>646.65180648215221</v>
      </c>
      <c r="J9" s="58" t="s">
        <v>35</v>
      </c>
      <c r="K9" s="71">
        <f t="shared" si="1"/>
        <v>-4.0926213861565799</v>
      </c>
      <c r="L9" s="71">
        <f t="shared" si="1"/>
        <v>-3.3201314451930273</v>
      </c>
      <c r="M9" s="71">
        <f t="shared" si="1"/>
        <v>0.72021484773378575</v>
      </c>
      <c r="N9" s="71">
        <f t="shared" si="1"/>
        <v>10.071288770108168</v>
      </c>
      <c r="O9" s="71">
        <f t="shared" si="1"/>
        <v>-14</v>
      </c>
      <c r="P9" s="71">
        <f t="shared" si="1"/>
        <v>-1.3700000000000045</v>
      </c>
      <c r="Q9" s="71">
        <f t="shared" si="1"/>
        <v>0.76381611678040429</v>
      </c>
      <c r="S9" s="78" t="s">
        <v>66</v>
      </c>
      <c r="T9" s="78">
        <f>K8</f>
        <v>4.7316466853833106</v>
      </c>
      <c r="U9" s="78">
        <f t="shared" ref="U9:Z11" si="3">L8</f>
        <v>5.1039654770628147</v>
      </c>
      <c r="V9" s="78">
        <f t="shared" si="3"/>
        <v>4.3665196467010219</v>
      </c>
      <c r="W9" s="78">
        <f t="shared" si="3"/>
        <v>4.6493195470650619</v>
      </c>
      <c r="X9" s="78">
        <f t="shared" si="3"/>
        <v>5.0999999999999943</v>
      </c>
      <c r="Y9" s="78">
        <f t="shared" si="3"/>
        <v>5</v>
      </c>
      <c r="Z9" s="79">
        <f t="shared" si="3"/>
        <v>5.2841213151673401</v>
      </c>
    </row>
    <row r="10" spans="1:27" ht="15.75">
      <c r="A10" s="54" t="s">
        <v>36</v>
      </c>
      <c r="B10" s="68">
        <f>[4]WorksheetNONOIL!B11</f>
        <v>448.25152805618654</v>
      </c>
      <c r="C10" s="68">
        <f>[4]WorksheetNONOIL!C11</f>
        <v>415.76562522142734</v>
      </c>
      <c r="D10" s="68">
        <f>[4]WorksheetNONOIL!D11</f>
        <v>488.02891963837965</v>
      </c>
      <c r="E10" s="68">
        <f>[4]WorksheetNONOIL!E11</f>
        <v>460.15532840140935</v>
      </c>
      <c r="F10" s="68">
        <f>[4]WorksheetNONOIL!F11</f>
        <v>467.01504999999992</v>
      </c>
      <c r="G10" s="68">
        <f>[4]WorksheetNONOIL!G11</f>
        <v>426.52484516499993</v>
      </c>
      <c r="H10" s="68">
        <f>[4]WorksheetNONOIL!H11</f>
        <v>446.57151288775492</v>
      </c>
      <c r="I10" s="68">
        <f>[4]WorksheetNONOIL!I11</f>
        <v>486.28192978450238</v>
      </c>
      <c r="J10" s="58" t="s">
        <v>36</v>
      </c>
      <c r="K10" s="71">
        <f t="shared" si="1"/>
        <v>-7.2472486542616394</v>
      </c>
      <c r="L10" s="71">
        <f t="shared" si="1"/>
        <v>17.38077658018662</v>
      </c>
      <c r="M10" s="71">
        <f t="shared" si="1"/>
        <v>-5.7114630128116488</v>
      </c>
      <c r="N10" s="71">
        <f t="shared" si="1"/>
        <v>1.4907404468011691</v>
      </c>
      <c r="O10" s="71">
        <f t="shared" si="1"/>
        <v>-8.6700000000000017</v>
      </c>
      <c r="P10" s="71">
        <f t="shared" si="1"/>
        <v>4.6999999999999886</v>
      </c>
      <c r="Q10" s="71">
        <f t="shared" si="1"/>
        <v>8.892286173822427</v>
      </c>
      <c r="S10" s="78" t="s">
        <v>67</v>
      </c>
      <c r="T10" s="78">
        <f>K9</f>
        <v>-4.0926213861565799</v>
      </c>
      <c r="U10" s="78">
        <f t="shared" si="3"/>
        <v>-3.3201314451930273</v>
      </c>
      <c r="V10" s="78">
        <f t="shared" si="3"/>
        <v>0.72021484773378575</v>
      </c>
      <c r="W10" s="78">
        <f t="shared" si="3"/>
        <v>10.071288770108168</v>
      </c>
      <c r="X10" s="78">
        <f t="shared" si="3"/>
        <v>-14</v>
      </c>
      <c r="Y10" s="78">
        <f t="shared" si="3"/>
        <v>-1.3700000000000045</v>
      </c>
      <c r="Z10" s="79">
        <f t="shared" si="3"/>
        <v>0.76381611678040429</v>
      </c>
    </row>
    <row r="11" spans="1:27" ht="15.75">
      <c r="B11" s="68"/>
      <c r="C11" s="68"/>
      <c r="D11" s="68"/>
      <c r="E11" s="68"/>
      <c r="F11" s="68"/>
      <c r="G11" s="68"/>
      <c r="H11" s="68"/>
      <c r="S11" s="80" t="s">
        <v>68</v>
      </c>
      <c r="T11" s="80">
        <f>K10</f>
        <v>-7.2472486542616394</v>
      </c>
      <c r="U11" s="80">
        <f t="shared" si="3"/>
        <v>17.38077658018662</v>
      </c>
      <c r="V11" s="80">
        <f t="shared" si="3"/>
        <v>-5.7114630128116488</v>
      </c>
      <c r="W11" s="80">
        <f t="shared" si="3"/>
        <v>1.4907404468011691</v>
      </c>
      <c r="X11" s="80">
        <f t="shared" si="3"/>
        <v>-8.6700000000000017</v>
      </c>
      <c r="Y11" s="80">
        <f t="shared" si="3"/>
        <v>4.6999999999999886</v>
      </c>
      <c r="Z11" s="81">
        <f t="shared" si="3"/>
        <v>8.892286173822427</v>
      </c>
    </row>
    <row r="12" spans="1:27" ht="15">
      <c r="A12" s="53" t="s">
        <v>37</v>
      </c>
      <c r="B12" s="66">
        <f t="shared" ref="B12:I12" si="4">B14+B15+B16+B17+B18</f>
        <v>3704.3144819778067</v>
      </c>
      <c r="C12" s="66">
        <f t="shared" si="4"/>
        <v>3929.5743425427536</v>
      </c>
      <c r="D12" s="66">
        <f t="shared" si="4"/>
        <v>4521.8658471726521</v>
      </c>
      <c r="E12" s="66">
        <f t="shared" si="4"/>
        <v>4724.7225206786188</v>
      </c>
      <c r="F12" s="66">
        <f t="shared" si="4"/>
        <v>4988.3763974551302</v>
      </c>
      <c r="G12" s="66">
        <f t="shared" si="4"/>
        <v>5784.9476410635561</v>
      </c>
      <c r="H12" s="66">
        <f t="shared" si="4"/>
        <v>6162.0991398818132</v>
      </c>
      <c r="I12" s="66">
        <f t="shared" si="4"/>
        <v>6298.0856669252389</v>
      </c>
      <c r="J12" s="55" t="s">
        <v>37</v>
      </c>
      <c r="K12" s="67">
        <f t="shared" ref="K12:Q12" si="5">C12/B12*100-100</f>
        <v>6.0810134145164767</v>
      </c>
      <c r="L12" s="67">
        <f t="shared" si="5"/>
        <v>15.072663169075923</v>
      </c>
      <c r="M12" s="67">
        <f t="shared" si="5"/>
        <v>4.4861276376167751</v>
      </c>
      <c r="N12" s="67">
        <f t="shared" si="5"/>
        <v>5.5803039357884359</v>
      </c>
      <c r="O12" s="67">
        <f t="shared" si="5"/>
        <v>15.968547281532409</v>
      </c>
      <c r="P12" s="67">
        <f t="shared" si="5"/>
        <v>6.519531761032809</v>
      </c>
      <c r="Q12" s="67">
        <f t="shared" si="5"/>
        <v>2.2068214735999021</v>
      </c>
      <c r="S12" s="78" t="s">
        <v>138</v>
      </c>
    </row>
    <row r="13" spans="1:27" ht="15">
      <c r="A13" s="54" t="s">
        <v>112</v>
      </c>
      <c r="B13" s="68"/>
      <c r="C13" s="68"/>
      <c r="D13" s="68"/>
      <c r="E13" s="68"/>
      <c r="F13" s="68"/>
      <c r="G13" s="68"/>
      <c r="H13" s="68"/>
      <c r="I13" s="68"/>
      <c r="J13" s="58" t="s">
        <v>112</v>
      </c>
    </row>
    <row r="14" spans="1:27" ht="15">
      <c r="A14" s="54" t="s">
        <v>38</v>
      </c>
      <c r="B14" s="68">
        <f>[4]WorksheetNONOIL!B15</f>
        <v>497.44519969572951</v>
      </c>
      <c r="C14" s="68">
        <f>[4]WorksheetNONOIL!C15</f>
        <v>531.5802961133287</v>
      </c>
      <c r="D14" s="68">
        <f>[4]WorksheetNONOIL!D15</f>
        <v>544.44120883450603</v>
      </c>
      <c r="E14" s="68">
        <f>[4]WorksheetNONOIL!E15</f>
        <v>581.20000099999993</v>
      </c>
      <c r="F14" s="68">
        <f>[4]WorksheetNONOIL!F15</f>
        <v>625.61985600000003</v>
      </c>
      <c r="G14" s="68">
        <f>[4]WorksheetNONOIL!G15</f>
        <v>743.42830435444398</v>
      </c>
      <c r="H14" s="68">
        <f>[4]WorksheetNONOIL!H15</f>
        <v>724.6176315721666</v>
      </c>
      <c r="I14" s="68">
        <f>[4]WorksheetNONOIL!I15</f>
        <v>554.79481848969772</v>
      </c>
      <c r="J14" s="58" t="s">
        <v>38</v>
      </c>
      <c r="K14" s="71">
        <f t="shared" ref="K14:Q18" si="6">C14/B14*100-100</f>
        <v>6.8620817807626793</v>
      </c>
      <c r="L14" s="71">
        <f t="shared" si="6"/>
        <v>2.4193734822773649</v>
      </c>
      <c r="M14" s="71">
        <f t="shared" si="6"/>
        <v>6.7516550123353198</v>
      </c>
      <c r="N14" s="71">
        <f t="shared" si="6"/>
        <v>7.6427830219498105</v>
      </c>
      <c r="O14" s="71">
        <f t="shared" si="6"/>
        <v>18.830676044662482</v>
      </c>
      <c r="P14" s="71">
        <f t="shared" si="6"/>
        <v>-2.5302605069108353</v>
      </c>
      <c r="Q14" s="71">
        <f t="shared" si="6"/>
        <v>-23.436196648156738</v>
      </c>
    </row>
    <row r="15" spans="1:27" ht="15">
      <c r="A15" s="54" t="s">
        <v>39</v>
      </c>
      <c r="B15" s="68">
        <f>[4]WorksheetNONOIL!B16</f>
        <v>1823.4832603298671</v>
      </c>
      <c r="C15" s="68">
        <f>[4]WorksheetNONOIL!C16</f>
        <v>1801.3122840461203</v>
      </c>
      <c r="D15" s="68">
        <f>[4]WorksheetNONOIL!D16</f>
        <v>1867.9694015807725</v>
      </c>
      <c r="E15" s="68">
        <f>[4]WorksheetNONOIL!E16</f>
        <v>1843.5798967413004</v>
      </c>
      <c r="F15" s="68">
        <f>[4]WorksheetNONOIL!F16</f>
        <v>1983.7</v>
      </c>
      <c r="G15" s="68">
        <f>[4]WorksheetNONOIL!G16</f>
        <v>2320.9290000000001</v>
      </c>
      <c r="H15" s="68">
        <f>[4]WorksheetNONOIL!H16</f>
        <v>2436.9754500000004</v>
      </c>
      <c r="I15" s="68">
        <f>[4]WorksheetNONOIL!I16</f>
        <v>2497.8998362500001</v>
      </c>
      <c r="J15" s="58" t="s">
        <v>39</v>
      </c>
      <c r="K15" s="71">
        <f t="shared" si="6"/>
        <v>-1.215858503671484</v>
      </c>
      <c r="L15" s="71">
        <f t="shared" si="6"/>
        <v>3.7004753770360423</v>
      </c>
      <c r="M15" s="71">
        <f t="shared" si="6"/>
        <v>-1.3056693979479661</v>
      </c>
      <c r="N15" s="71">
        <f t="shared" si="6"/>
        <v>7.6004356256202925</v>
      </c>
      <c r="O15" s="71">
        <f t="shared" si="6"/>
        <v>17</v>
      </c>
      <c r="P15" s="71">
        <f t="shared" si="6"/>
        <v>5</v>
      </c>
      <c r="Q15" s="71">
        <f t="shared" si="6"/>
        <v>2.4999999999999858</v>
      </c>
    </row>
    <row r="16" spans="1:27" ht="15">
      <c r="A16" s="54" t="s">
        <v>40</v>
      </c>
      <c r="B16" s="68">
        <f>[4]WorksheetNONOIL!B17</f>
        <v>142.71911509884251</v>
      </c>
      <c r="C16" s="68">
        <f>[4]WorksheetNONOIL!C17</f>
        <v>118.15348396860392</v>
      </c>
      <c r="D16" s="68">
        <f>[4]WorksheetNONOIL!D17</f>
        <v>141.10301794833273</v>
      </c>
      <c r="E16" s="68">
        <f>[4]WorksheetNONOIL!E17</f>
        <v>151.69193847708095</v>
      </c>
      <c r="F16" s="68">
        <f>[4]WorksheetNONOIL!F17</f>
        <v>170.28971799999999</v>
      </c>
      <c r="G16" s="68">
        <f>[4]WorksheetNONOIL!G17</f>
        <v>168.927400256</v>
      </c>
      <c r="H16" s="68">
        <f>[4]WorksheetNONOIL!H17</f>
        <v>187.64455620436479</v>
      </c>
      <c r="I16" s="68">
        <f>[4]WorksheetNONOIL!I17</f>
        <v>212.53699878210836</v>
      </c>
      <c r="J16" s="58" t="s">
        <v>40</v>
      </c>
      <c r="K16" s="71">
        <f t="shared" si="6"/>
        <v>-17.212572480725683</v>
      </c>
      <c r="L16" s="71">
        <f t="shared" si="6"/>
        <v>19.423493246993061</v>
      </c>
      <c r="M16" s="71">
        <f t="shared" si="6"/>
        <v>7.5043898300074119</v>
      </c>
      <c r="N16" s="71">
        <f t="shared" si="6"/>
        <v>12.260229323741527</v>
      </c>
      <c r="O16" s="71">
        <f t="shared" si="6"/>
        <v>-0.79999999999999716</v>
      </c>
      <c r="P16" s="71">
        <f t="shared" si="6"/>
        <v>11.079999999999998</v>
      </c>
      <c r="Q16" s="71">
        <f t="shared" si="6"/>
        <v>13.265741933186192</v>
      </c>
    </row>
    <row r="17" spans="1:34" ht="16.5" thickBot="1">
      <c r="A17" s="54" t="s">
        <v>41</v>
      </c>
      <c r="B17" s="68">
        <f>[4]WorksheetNONOIL!B18</f>
        <v>224.3613600308218</v>
      </c>
      <c r="C17" s="68">
        <f>[4]WorksheetNONOIL!C18</f>
        <v>226.96636816948859</v>
      </c>
      <c r="D17" s="68">
        <f>[4]WorksheetNONOIL!D18</f>
        <v>228.88780012856219</v>
      </c>
      <c r="E17" s="68">
        <f>[4]WorksheetNONOIL!E18</f>
        <v>246.39794840645183</v>
      </c>
      <c r="F17" s="68">
        <f>[4]WorksheetNONOIL!F18</f>
        <v>259.36776900000001</v>
      </c>
      <c r="G17" s="68">
        <f>[4]WorksheetNONOIL!G18</f>
        <v>266.96724463170005</v>
      </c>
      <c r="H17" s="68">
        <f>[4]WorksheetNONOIL!H18</f>
        <v>272.27989279987088</v>
      </c>
      <c r="I17" s="68">
        <f>[4]WorksheetNONOIL!I18</f>
        <v>278.76274739034397</v>
      </c>
      <c r="J17" s="58" t="s">
        <v>41</v>
      </c>
      <c r="K17" s="71">
        <f t="shared" si="6"/>
        <v>1.1610769957487008</v>
      </c>
      <c r="L17" s="71">
        <f t="shared" si="6"/>
        <v>0.84657122311564592</v>
      </c>
      <c r="M17" s="71">
        <f t="shared" si="6"/>
        <v>7.6501011709905384</v>
      </c>
      <c r="N17" s="71">
        <f t="shared" si="6"/>
        <v>5.263769717819855</v>
      </c>
      <c r="O17" s="71">
        <f t="shared" si="6"/>
        <v>2.9300000000000068</v>
      </c>
      <c r="P17" s="71">
        <f t="shared" si="6"/>
        <v>1.9900000000000091</v>
      </c>
      <c r="Q17" s="71">
        <f t="shared" si="6"/>
        <v>2.3809523809523796</v>
      </c>
      <c r="S17" s="82" t="s">
        <v>29</v>
      </c>
      <c r="T17" s="83">
        <v>2007</v>
      </c>
      <c r="U17" s="83">
        <v>2008</v>
      </c>
      <c r="V17" s="83">
        <v>2009</v>
      </c>
      <c r="W17" s="83">
        <v>2010</v>
      </c>
      <c r="X17" s="83">
        <v>2011</v>
      </c>
      <c r="Y17" s="84" t="s">
        <v>139</v>
      </c>
      <c r="Z17" s="85" t="s">
        <v>102</v>
      </c>
      <c r="AA17" s="64"/>
    </row>
    <row r="18" spans="1:34" ht="16.5" thickTop="1">
      <c r="A18" s="54" t="s">
        <v>42</v>
      </c>
      <c r="B18" s="68">
        <f>[4]WorksheetNONOIL!B19</f>
        <v>1016.3055468225463</v>
      </c>
      <c r="C18" s="68">
        <f>[4]WorksheetNONOIL!C19</f>
        <v>1251.5619102452122</v>
      </c>
      <c r="D18" s="68">
        <f>[4]WorksheetNONOIL!D19</f>
        <v>1739.464418680479</v>
      </c>
      <c r="E18" s="68">
        <f>[4]WorksheetNONOIL!E19</f>
        <v>1901.8527360537855</v>
      </c>
      <c r="F18" s="68">
        <f>[4]WorksheetNONOIL!F19</f>
        <v>1949.39905445513</v>
      </c>
      <c r="G18" s="68">
        <f>[4]WorksheetNONOIL!G19</f>
        <v>2284.6956918214123</v>
      </c>
      <c r="H18" s="68">
        <f>[4]WorksheetNONOIL!H19</f>
        <v>2540.5816093054109</v>
      </c>
      <c r="I18" s="68">
        <f>[4]WorksheetNONOIL!I19</f>
        <v>2754.0912660130884</v>
      </c>
      <c r="J18" s="58" t="s">
        <v>42</v>
      </c>
      <c r="K18" s="71">
        <f t="shared" si="6"/>
        <v>23.148192407115076</v>
      </c>
      <c r="L18" s="71">
        <f t="shared" si="6"/>
        <v>38.983489705249553</v>
      </c>
      <c r="M18" s="71">
        <f t="shared" si="6"/>
        <v>9.3355354458179107</v>
      </c>
      <c r="N18" s="71">
        <f t="shared" si="6"/>
        <v>2.4999999999999858</v>
      </c>
      <c r="O18" s="71">
        <f t="shared" si="6"/>
        <v>17.199999999999989</v>
      </c>
      <c r="P18" s="71">
        <f t="shared" si="6"/>
        <v>11.200000000000017</v>
      </c>
      <c r="Q18" s="71">
        <f t="shared" si="6"/>
        <v>8.4039676555027256</v>
      </c>
      <c r="S18" s="64" t="s">
        <v>8</v>
      </c>
      <c r="T18" s="86">
        <f>K14</f>
        <v>6.8620817807626793</v>
      </c>
      <c r="U18" s="86">
        <f t="shared" ref="U18:Z22" si="7">L14</f>
        <v>2.4193734822773649</v>
      </c>
      <c r="V18" s="86">
        <f t="shared" si="7"/>
        <v>6.7516550123353198</v>
      </c>
      <c r="W18" s="86">
        <f t="shared" si="7"/>
        <v>7.6427830219498105</v>
      </c>
      <c r="X18" s="86">
        <f t="shared" si="7"/>
        <v>18.830676044662482</v>
      </c>
      <c r="Y18" s="86">
        <f t="shared" si="7"/>
        <v>-2.5302605069108353</v>
      </c>
      <c r="Z18" s="79">
        <f t="shared" si="7"/>
        <v>-23.436196648156738</v>
      </c>
    </row>
    <row r="19" spans="1:34" ht="15.75">
      <c r="B19" s="68"/>
      <c r="C19" s="68"/>
      <c r="D19" s="68"/>
      <c r="E19" s="42"/>
      <c r="F19" s="68"/>
      <c r="G19" s="68"/>
      <c r="H19" s="68"/>
      <c r="O19" s="71"/>
      <c r="S19" s="64" t="s">
        <v>9</v>
      </c>
      <c r="T19" s="86">
        <f>K15</f>
        <v>-1.215858503671484</v>
      </c>
      <c r="U19" s="86">
        <f t="shared" si="7"/>
        <v>3.7004753770360423</v>
      </c>
      <c r="V19" s="86">
        <f t="shared" si="7"/>
        <v>-1.3056693979479661</v>
      </c>
      <c r="W19" s="86">
        <f t="shared" si="7"/>
        <v>7.6004356256202925</v>
      </c>
      <c r="X19" s="86">
        <f t="shared" si="7"/>
        <v>17</v>
      </c>
      <c r="Y19" s="86">
        <f t="shared" si="7"/>
        <v>5</v>
      </c>
      <c r="Z19" s="79">
        <f t="shared" si="7"/>
        <v>2.4999999999999858</v>
      </c>
    </row>
    <row r="20" spans="1:34" ht="15">
      <c r="A20" s="53" t="s">
        <v>43</v>
      </c>
      <c r="B20" s="66">
        <f>[4]Worksheet!B22</f>
        <v>8690.3761134358065</v>
      </c>
      <c r="C20" s="66">
        <f>[4]Worksheet!C22</f>
        <v>9358.3495223661885</v>
      </c>
      <c r="D20" s="66">
        <f>[4]Worksheet!D22</f>
        <v>10105.970206031943</v>
      </c>
      <c r="E20" s="66">
        <f>[4]Worksheet!E22</f>
        <v>10666.89462891631</v>
      </c>
      <c r="F20" s="66">
        <f>[4]Worksheet!F22</f>
        <v>11714.246203111526</v>
      </c>
      <c r="G20" s="66">
        <f>[4]Worksheet!G22</f>
        <v>12812.716810987617</v>
      </c>
      <c r="H20" s="66">
        <f>[4]Worksheet!H22</f>
        <v>14124.922687682138</v>
      </c>
      <c r="I20" s="66">
        <f>[4]Worksheet!I22</f>
        <v>15423.547518730273</v>
      </c>
      <c r="J20" s="55" t="s">
        <v>43</v>
      </c>
      <c r="K20" s="67">
        <f t="shared" ref="K20:Q20" si="8">C20/B20*100-100</f>
        <v>7.6863578769353751</v>
      </c>
      <c r="L20" s="67">
        <f t="shared" si="8"/>
        <v>7.9888091578430789</v>
      </c>
      <c r="M20" s="67">
        <f t="shared" si="8"/>
        <v>5.5504262475419637</v>
      </c>
      <c r="N20" s="67">
        <f t="shared" si="8"/>
        <v>9.8187111678782912</v>
      </c>
      <c r="O20" s="67">
        <f t="shared" si="8"/>
        <v>9.3772197444878458</v>
      </c>
      <c r="P20" s="67">
        <f t="shared" si="8"/>
        <v>10.241433538663955</v>
      </c>
      <c r="Q20" s="67">
        <f t="shared" si="8"/>
        <v>9.1938544356113425</v>
      </c>
      <c r="S20" s="64" t="s">
        <v>57</v>
      </c>
      <c r="T20" s="86">
        <f>K16</f>
        <v>-17.212572480725683</v>
      </c>
      <c r="U20" s="86">
        <f t="shared" si="7"/>
        <v>19.423493246993061</v>
      </c>
      <c r="V20" s="86">
        <f t="shared" si="7"/>
        <v>7.5043898300074119</v>
      </c>
      <c r="W20" s="86">
        <f t="shared" si="7"/>
        <v>12.260229323741527</v>
      </c>
      <c r="X20" s="86">
        <f t="shared" si="7"/>
        <v>-0.79999999999999716</v>
      </c>
      <c r="Y20" s="86">
        <f t="shared" si="7"/>
        <v>11.079999999999998</v>
      </c>
      <c r="Z20" s="79">
        <f t="shared" si="7"/>
        <v>13.265741933186192</v>
      </c>
    </row>
    <row r="21" spans="1:34" ht="15.75">
      <c r="B21" s="68"/>
      <c r="C21" s="68"/>
      <c r="D21" s="68"/>
      <c r="E21" s="68"/>
      <c r="F21" s="68"/>
      <c r="G21" s="68"/>
      <c r="H21" s="68"/>
      <c r="S21" s="64" t="s">
        <v>58</v>
      </c>
      <c r="T21" s="86">
        <f>K17</f>
        <v>1.1610769957487008</v>
      </c>
      <c r="U21" s="86">
        <f t="shared" si="7"/>
        <v>0.84657122311564592</v>
      </c>
      <c r="V21" s="86">
        <f t="shared" si="7"/>
        <v>7.6501011709905384</v>
      </c>
      <c r="W21" s="86">
        <f t="shared" si="7"/>
        <v>5.263769717819855</v>
      </c>
      <c r="X21" s="86">
        <f t="shared" si="7"/>
        <v>2.9300000000000068</v>
      </c>
      <c r="Y21" s="86">
        <f t="shared" si="7"/>
        <v>1.9900000000000091</v>
      </c>
      <c r="Z21" s="79">
        <f t="shared" si="7"/>
        <v>2.3809523809523796</v>
      </c>
    </row>
    <row r="22" spans="1:34" ht="16.5" thickBot="1">
      <c r="A22" s="54" t="s">
        <v>44</v>
      </c>
      <c r="B22" s="68">
        <f>[4]WorksheetNONOIL!B23</f>
        <v>1140.6992353102196</v>
      </c>
      <c r="C22" s="68">
        <f>[4]WorksheetNONOIL!C23</f>
        <v>1202.6216724278104</v>
      </c>
      <c r="D22" s="68">
        <f>[4]WorksheetNONOIL!D23</f>
        <v>1316.9256762063744</v>
      </c>
      <c r="E22" s="68">
        <f>[4]WorksheetNONOIL!E23</f>
        <v>1387.9310089999999</v>
      </c>
      <c r="F22" s="68">
        <f>[4]WorksheetNONOIL!F23</f>
        <v>1573.0945219999999</v>
      </c>
      <c r="G22" s="68">
        <f>[4]WorksheetNONOIL!G23</f>
        <v>1745.7988326113173</v>
      </c>
      <c r="H22" s="68">
        <f>[4]WorksheetNONOIL!H23</f>
        <v>1846.5139672646642</v>
      </c>
      <c r="I22" s="68">
        <f>[4]WorksheetNONOIL!I23</f>
        <v>1874.2116767736341</v>
      </c>
      <c r="J22" s="58" t="s">
        <v>44</v>
      </c>
      <c r="K22" s="71">
        <f t="shared" ref="K22:Q31" si="9">C22/B22*100-100</f>
        <v>5.428463104102164</v>
      </c>
      <c r="L22" s="71">
        <f t="shared" si="9"/>
        <v>9.504568760000069</v>
      </c>
      <c r="M22" s="71">
        <f t="shared" si="9"/>
        <v>5.3917494416365344</v>
      </c>
      <c r="N22" s="71">
        <f t="shared" si="9"/>
        <v>13.340973852397013</v>
      </c>
      <c r="O22" s="71">
        <f t="shared" si="9"/>
        <v>10.9786353074159</v>
      </c>
      <c r="P22" s="71">
        <f t="shared" si="9"/>
        <v>5.7690000000000055</v>
      </c>
      <c r="Q22" s="71">
        <f t="shared" si="9"/>
        <v>1.4999999999999858</v>
      </c>
      <c r="S22" s="87" t="s">
        <v>25</v>
      </c>
      <c r="T22" s="88">
        <f>K18</f>
        <v>23.148192407115076</v>
      </c>
      <c r="U22" s="88">
        <f t="shared" si="7"/>
        <v>38.983489705249553</v>
      </c>
      <c r="V22" s="88">
        <f t="shared" si="7"/>
        <v>9.3355354458179107</v>
      </c>
      <c r="W22" s="88">
        <f t="shared" si="7"/>
        <v>2.4999999999999858</v>
      </c>
      <c r="X22" s="88">
        <f t="shared" si="7"/>
        <v>17.199999999999989</v>
      </c>
      <c r="Y22" s="88">
        <f t="shared" si="7"/>
        <v>11.200000000000017</v>
      </c>
      <c r="Z22" s="89">
        <f t="shared" si="7"/>
        <v>8.4039676555027256</v>
      </c>
    </row>
    <row r="23" spans="1:34" ht="15.75" thickTop="1">
      <c r="A23" s="54" t="s">
        <v>45</v>
      </c>
      <c r="B23" s="68">
        <f>[4]WorksheetNONOIL!B24</f>
        <v>894.08203413493095</v>
      </c>
      <c r="C23" s="68">
        <f>[4]WorksheetNONOIL!C24</f>
        <v>916.59233209358729</v>
      </c>
      <c r="D23" s="68">
        <f>[4]WorksheetNONOIL!D24</f>
        <v>999.77812513400113</v>
      </c>
      <c r="E23" s="68">
        <f>[4]WorksheetNONOIL!E24</f>
        <v>962.00084100000004</v>
      </c>
      <c r="F23" s="68">
        <f>[4]WorksheetNONOIL!F24</f>
        <v>987.85721299999989</v>
      </c>
      <c r="G23" s="68">
        <f>[4]WorksheetNONOIL!G24</f>
        <v>1023.2668728240949</v>
      </c>
      <c r="H23" s="68">
        <f>[4]WorksheetNONOIL!H24</f>
        <v>1155.8822595420975</v>
      </c>
      <c r="I23" s="68">
        <f>[4]WorksheetNONOIL!I24</f>
        <v>1314.1026746218627</v>
      </c>
      <c r="J23" s="58" t="s">
        <v>45</v>
      </c>
      <c r="K23" s="71">
        <f t="shared" si="9"/>
        <v>2.5176993943778427</v>
      </c>
      <c r="L23" s="71">
        <f t="shared" si="9"/>
        <v>9.0755497430803587</v>
      </c>
      <c r="M23" s="71">
        <f t="shared" si="9"/>
        <v>-3.7785667823986131</v>
      </c>
      <c r="N23" s="71">
        <f t="shared" si="9"/>
        <v>2.6877702074690717</v>
      </c>
      <c r="O23" s="71">
        <f t="shared" si="9"/>
        <v>3.5844917016458595</v>
      </c>
      <c r="P23" s="71">
        <f t="shared" si="9"/>
        <v>12.959999999999994</v>
      </c>
      <c r="Q23" s="71">
        <f t="shared" si="9"/>
        <v>13.688281291075796</v>
      </c>
    </row>
    <row r="24" spans="1:34" ht="15">
      <c r="A24" s="54" t="s">
        <v>46</v>
      </c>
      <c r="B24" s="68">
        <f>[4]WorksheetNONOIL!B25</f>
        <v>2357.2216847258742</v>
      </c>
      <c r="C24" s="68">
        <f>[4]WorksheetNONOIL!C25</f>
        <v>2573.4037110869308</v>
      </c>
      <c r="D24" s="68">
        <f>[4]WorksheetNONOIL!D25</f>
        <v>2671.9100022865191</v>
      </c>
      <c r="E24" s="68">
        <f>[4]WorksheetNONOIL!E25</f>
        <v>2790.1362986905042</v>
      </c>
      <c r="F24" s="68">
        <f>[4]WorksheetNONOIL!F25</f>
        <v>3014.3079710000002</v>
      </c>
      <c r="G24" s="68">
        <f>[4]WorksheetNONOIL!G25</f>
        <v>3345.8818478100006</v>
      </c>
      <c r="H24" s="68">
        <f>[4]WorksheetNONOIL!H25</f>
        <v>3673.7782688953812</v>
      </c>
      <c r="I24" s="68">
        <f>[4]WorksheetNONOIL!I25</f>
        <v>4022.7872044404421</v>
      </c>
      <c r="J24" s="58" t="s">
        <v>46</v>
      </c>
      <c r="K24" s="71">
        <f t="shared" si="9"/>
        <v>9.1710519957395036</v>
      </c>
      <c r="L24" s="71">
        <f t="shared" si="9"/>
        <v>3.8278599962841469</v>
      </c>
      <c r="M24" s="71">
        <f t="shared" si="9"/>
        <v>4.4247858761264922</v>
      </c>
      <c r="N24" s="71">
        <f t="shared" si="9"/>
        <v>8.0344344616679422</v>
      </c>
      <c r="O24" s="71">
        <f t="shared" si="9"/>
        <v>11.000000000000014</v>
      </c>
      <c r="P24" s="71">
        <f t="shared" si="9"/>
        <v>9.8000000000000114</v>
      </c>
      <c r="Q24" s="71">
        <f t="shared" si="9"/>
        <v>9.5</v>
      </c>
    </row>
    <row r="25" spans="1:34" ht="15">
      <c r="A25" s="54" t="s">
        <v>47</v>
      </c>
      <c r="B25" s="68">
        <f>[4]WorksheetNONOIL!B26</f>
        <v>483.03722895626902</v>
      </c>
      <c r="C25" s="68">
        <f>[4]WorksheetNONOIL!C26</f>
        <v>502.841755343476</v>
      </c>
      <c r="D25" s="68">
        <f>[4]WorksheetNONOIL!D26</f>
        <v>600.89589763545382</v>
      </c>
      <c r="E25" s="68">
        <f>[4]WorksheetNONOIL!E26</f>
        <v>624.16471600000011</v>
      </c>
      <c r="F25" s="68">
        <f>[4]WorksheetNONOIL!F26</f>
        <v>776.90601500000025</v>
      </c>
      <c r="G25" s="68">
        <f>[4]WorksheetNONOIL!G26</f>
        <v>908.98003755000025</v>
      </c>
      <c r="H25" s="68">
        <f>[4]WorksheetNONOIL!H26</f>
        <v>1121.6813663367002</v>
      </c>
      <c r="I25" s="68">
        <f>[4]WorksheetNONOIL!I26</f>
        <v>1398.4001594119641</v>
      </c>
      <c r="J25" s="58" t="s">
        <v>47</v>
      </c>
      <c r="K25" s="71">
        <f t="shared" si="9"/>
        <v>4.0999999999999943</v>
      </c>
      <c r="L25" s="71">
        <f t="shared" si="9"/>
        <v>19.5</v>
      </c>
      <c r="M25" s="71">
        <f t="shared" si="9"/>
        <v>3.8723543389312312</v>
      </c>
      <c r="N25" s="71">
        <f t="shared" si="9"/>
        <v>24.47131263344275</v>
      </c>
      <c r="O25" s="71">
        <f t="shared" si="9"/>
        <v>17</v>
      </c>
      <c r="P25" s="71">
        <f t="shared" si="9"/>
        <v>23.400000000000006</v>
      </c>
      <c r="Q25" s="71">
        <f t="shared" si="9"/>
        <v>24.669999999999987</v>
      </c>
    </row>
    <row r="26" spans="1:34" ht="15">
      <c r="A26" s="54" t="s">
        <v>114</v>
      </c>
      <c r="B26" s="68">
        <f>[4]WorksheetNONOIL!B27</f>
        <v>472.85610000000003</v>
      </c>
      <c r="C26" s="68">
        <f>[4]WorksheetNONOIL!C27</f>
        <v>559.76896800603345</v>
      </c>
      <c r="D26" s="68">
        <f>[4]WorksheetNONOIL!D27</f>
        <v>620.12126920962771</v>
      </c>
      <c r="E26" s="68">
        <f>[4]WorksheetNONOIL!E27</f>
        <v>677.93816802119284</v>
      </c>
      <c r="F26" s="68">
        <f>[4]WorksheetNONOIL!F27</f>
        <v>791.49056399999995</v>
      </c>
      <c r="G26" s="68">
        <f>[4]WorksheetNONOIL!G27</f>
        <v>799.40546963999998</v>
      </c>
      <c r="H26" s="68">
        <f>[4]WorksheetNONOIL!H27</f>
        <v>983.26872765719997</v>
      </c>
      <c r="I26" s="68">
        <f>[4]WorksheetNONOIL!I27</f>
        <v>1101.9487266185729</v>
      </c>
      <c r="J26" s="58" t="s">
        <v>114</v>
      </c>
      <c r="K26" s="71">
        <f t="shared" si="9"/>
        <v>18.380405371958489</v>
      </c>
      <c r="L26" s="71">
        <f t="shared" si="9"/>
        <v>10.781644687910557</v>
      </c>
      <c r="M26" s="71">
        <f t="shared" si="9"/>
        <v>9.3234826286889643</v>
      </c>
      <c r="N26" s="71">
        <f t="shared" si="9"/>
        <v>16.749668529543158</v>
      </c>
      <c r="O26" s="71">
        <f t="shared" si="9"/>
        <v>1</v>
      </c>
      <c r="P26" s="71">
        <f t="shared" si="9"/>
        <v>23</v>
      </c>
      <c r="Q26" s="71">
        <f t="shared" si="9"/>
        <v>12.069945440464451</v>
      </c>
    </row>
    <row r="27" spans="1:34" ht="26.25">
      <c r="A27" s="90" t="s">
        <v>115</v>
      </c>
      <c r="B27" s="68">
        <f>[4]WorksheetNONOIL!B28+[4]WorksheetNONOIL!B29</f>
        <v>913.92707483695062</v>
      </c>
      <c r="C27" s="68">
        <f>[4]WorksheetNONOIL!C28+[4]WorksheetNONOIL!C29</f>
        <v>943.5159662053486</v>
      </c>
      <c r="D27" s="68">
        <f>[4]WorksheetNONOIL!D28+[4]WorksheetNONOIL!D29</f>
        <v>943.19960929380909</v>
      </c>
      <c r="E27" s="68">
        <f>[4]WorksheetNONOIL!E28+[4]WorksheetNONOIL!E29</f>
        <v>944.79098694112065</v>
      </c>
      <c r="F27" s="68">
        <f>[4]WorksheetNONOIL!F28+[4]WorksheetNONOIL!F29</f>
        <v>1076.0488511115263</v>
      </c>
      <c r="G27" s="68">
        <f>[4]WorksheetNONOIL!G28+[4]WorksheetNONOIL!G29</f>
        <v>1227.139823538203</v>
      </c>
      <c r="H27" s="68">
        <f>[4]WorksheetNONOIL!H28+[4]WorksheetNONOIL!H29</f>
        <v>1387.9304335031202</v>
      </c>
      <c r="I27" s="68">
        <f>[4]WorksheetNONOIL!I28+[4]WorksheetNONOIL!I29</f>
        <v>1493.722475346638</v>
      </c>
      <c r="J27" s="58" t="s">
        <v>115</v>
      </c>
      <c r="K27" s="71">
        <f t="shared" si="9"/>
        <v>3.2375549628701918</v>
      </c>
      <c r="L27" s="71">
        <f t="shared" si="9"/>
        <v>-3.3529576909202774E-2</v>
      </c>
      <c r="M27" s="71">
        <f t="shared" si="9"/>
        <v>0.16872119449911338</v>
      </c>
      <c r="N27" s="71">
        <f t="shared" si="9"/>
        <v>13.892793854370851</v>
      </c>
      <c r="O27" s="71">
        <f t="shared" si="9"/>
        <v>14.041274452419543</v>
      </c>
      <c r="P27" s="71">
        <f t="shared" si="9"/>
        <v>13.102876044011907</v>
      </c>
      <c r="Q27" s="71">
        <f t="shared" si="9"/>
        <v>7.6222870606345907</v>
      </c>
    </row>
    <row r="28" spans="1:34" ht="26.25">
      <c r="A28" s="90" t="s">
        <v>53</v>
      </c>
      <c r="B28" s="68">
        <f>[4]WorksheetNONOIL!B30</f>
        <v>862.13806675830995</v>
      </c>
      <c r="C28" s="68">
        <f>[4]WorksheetNONOIL!C30</f>
        <v>959.55966830199895</v>
      </c>
      <c r="D28" s="68">
        <f>[4]WorksheetNONOIL!D30</f>
        <v>1081.7510171692327</v>
      </c>
      <c r="E28" s="68">
        <f>[4]WorksheetNONOIL!E30</f>
        <v>1208.1798796532601</v>
      </c>
      <c r="F28" s="68">
        <f>[4]WorksheetNONOIL!F30</f>
        <v>1248.961399</v>
      </c>
      <c r="G28" s="68">
        <f>[4]WorksheetNONOIL!G30</f>
        <v>1341.3845425260001</v>
      </c>
      <c r="H28" s="68">
        <f>[4]WorksheetNONOIL!H30</f>
        <v>1397.1861394950818</v>
      </c>
      <c r="I28" s="68">
        <f>[4]WorksheetNONOIL!I30</f>
        <v>1466.219887921573</v>
      </c>
      <c r="J28" s="58" t="s">
        <v>53</v>
      </c>
      <c r="K28" s="71">
        <f t="shared" si="9"/>
        <v>11.299999999999997</v>
      </c>
      <c r="L28" s="71">
        <f t="shared" si="9"/>
        <v>12.734106372296679</v>
      </c>
      <c r="M28" s="71">
        <f t="shared" si="9"/>
        <v>11.687427187715656</v>
      </c>
      <c r="N28" s="71">
        <f t="shared" si="9"/>
        <v>3.3754509600378384</v>
      </c>
      <c r="O28" s="71">
        <f t="shared" si="9"/>
        <v>7.4000000000000057</v>
      </c>
      <c r="P28" s="71">
        <f t="shared" si="9"/>
        <v>4.1600000000000108</v>
      </c>
      <c r="Q28" s="71">
        <f t="shared" si="9"/>
        <v>4.9409127728277298</v>
      </c>
      <c r="S28" s="91" t="s">
        <v>106</v>
      </c>
      <c r="T28" s="92">
        <v>2006</v>
      </c>
      <c r="U28" s="92">
        <v>2007</v>
      </c>
      <c r="V28" s="92">
        <v>2008</v>
      </c>
      <c r="W28" s="92">
        <v>2009</v>
      </c>
      <c r="X28" s="92">
        <v>2010</v>
      </c>
      <c r="Y28" s="92">
        <v>2011</v>
      </c>
      <c r="Z28" s="93">
        <v>2012</v>
      </c>
      <c r="AA28" s="92">
        <v>2013</v>
      </c>
      <c r="AE28" s="94" t="s">
        <v>106</v>
      </c>
      <c r="AF28" s="64" t="s">
        <v>109</v>
      </c>
      <c r="AG28" s="64" t="s">
        <v>110</v>
      </c>
      <c r="AH28" s="64" t="s">
        <v>116</v>
      </c>
    </row>
    <row r="29" spans="1:34" ht="15.75">
      <c r="A29" s="54" t="s">
        <v>54</v>
      </c>
      <c r="B29" s="68">
        <f>[4]WorksheetNONOIL!B31</f>
        <v>654.95995300000004</v>
      </c>
      <c r="C29" s="68">
        <f>[4]WorksheetNONOIL!C31</f>
        <v>720.45594830000016</v>
      </c>
      <c r="D29" s="68">
        <f>[4]WorksheetNONOIL!D31</f>
        <v>814.29858208688984</v>
      </c>
      <c r="E29" s="68">
        <f>[4]WorksheetNONOIL!E31</f>
        <v>914.89015573904624</v>
      </c>
      <c r="F29" s="68">
        <f>[4]WorksheetNONOIL!F31</f>
        <v>963.21807600000022</v>
      </c>
      <c r="G29" s="68">
        <f>[4]WorksheetNONOIL!G31</f>
        <v>999.82036288800032</v>
      </c>
      <c r="H29" s="68">
        <f>[4]WorksheetNONOIL!H31</f>
        <v>1066.8083272014962</v>
      </c>
      <c r="I29" s="68">
        <f>[4]WorksheetNONOIL!I31</f>
        <v>1116.1011886733211</v>
      </c>
      <c r="J29" s="58" t="s">
        <v>54</v>
      </c>
      <c r="K29" s="71">
        <f t="shared" si="9"/>
        <v>10.000000000000014</v>
      </c>
      <c r="L29" s="71">
        <f t="shared" si="9"/>
        <v>13.025450620308192</v>
      </c>
      <c r="M29" s="71">
        <f t="shared" si="9"/>
        <v>12.353155938741736</v>
      </c>
      <c r="N29" s="71">
        <f t="shared" si="9"/>
        <v>5.2823740596394089</v>
      </c>
      <c r="O29" s="71">
        <f t="shared" si="9"/>
        <v>3.7999999999999972</v>
      </c>
      <c r="P29" s="71">
        <f t="shared" si="9"/>
        <v>6.6999999999999886</v>
      </c>
      <c r="Q29" s="71">
        <f t="shared" si="9"/>
        <v>4.6205921171549278</v>
      </c>
      <c r="S29" s="95" t="s">
        <v>109</v>
      </c>
      <c r="T29" s="96">
        <f>K45</f>
        <v>30.404927662886365</v>
      </c>
      <c r="U29" s="96">
        <f t="shared" ref="U29:AA29" si="10">L45</f>
        <v>29.050053387201803</v>
      </c>
      <c r="V29" s="96">
        <f t="shared" si="10"/>
        <v>30.961901842183547</v>
      </c>
      <c r="W29" s="96">
        <f t="shared" si="10"/>
        <v>31.806457895458788</v>
      </c>
      <c r="X29" s="96">
        <f t="shared" si="10"/>
        <v>29.876341154385404</v>
      </c>
      <c r="Y29" s="96">
        <f t="shared" si="10"/>
        <v>27.165525811162212</v>
      </c>
      <c r="Z29" s="96">
        <f t="shared" si="10"/>
        <v>24.328402329805808</v>
      </c>
      <c r="AA29" s="96">
        <f t="shared" si="10"/>
        <v>22.641956695164875</v>
      </c>
      <c r="AE29" s="97">
        <v>2006</v>
      </c>
      <c r="AF29" s="98">
        <v>30.404927662886365</v>
      </c>
      <c r="AG29" s="98">
        <v>20.799392477619179</v>
      </c>
      <c r="AH29" s="98">
        <v>48.795679859494456</v>
      </c>
    </row>
    <row r="30" spans="1:34" ht="15.75">
      <c r="A30" s="54" t="s">
        <v>55</v>
      </c>
      <c r="B30" s="68">
        <f>[4]WorksheetNONOIL!B32</f>
        <v>249.83920972583735</v>
      </c>
      <c r="C30" s="68">
        <f>[4]WorksheetNONOIL!C32</f>
        <v>259.27272368374065</v>
      </c>
      <c r="D30" s="68">
        <f>[4]WorksheetNONOIL!D32</f>
        <v>270.78237328234979</v>
      </c>
      <c r="E30" s="68">
        <f>[4]WorksheetNONOIL!E32</f>
        <v>311.81224933890746</v>
      </c>
      <c r="F30" s="68">
        <f>[4]WorksheetNONOIL!F32</f>
        <v>346.86159199999997</v>
      </c>
      <c r="G30" s="68">
        <f>[4]WorksheetNONOIL!G32</f>
        <v>364.20467159999998</v>
      </c>
      <c r="H30" s="68">
        <f>[4]WorksheetNONOIL!H32</f>
        <v>392.97684065639999</v>
      </c>
      <c r="I30" s="68">
        <f>[4]WorksheetNONOIL!I32</f>
        <v>437.15759929343216</v>
      </c>
      <c r="J30" s="58" t="s">
        <v>55</v>
      </c>
      <c r="K30" s="71">
        <f t="shared" si="9"/>
        <v>3.7758340527314544</v>
      </c>
      <c r="L30" s="71">
        <f t="shared" si="9"/>
        <v>4.4392057271124941</v>
      </c>
      <c r="M30" s="71">
        <f t="shared" si="9"/>
        <v>15.152343765661243</v>
      </c>
      <c r="N30" s="71">
        <f t="shared" si="9"/>
        <v>11.240527828974905</v>
      </c>
      <c r="O30" s="71">
        <f t="shared" si="9"/>
        <v>5</v>
      </c>
      <c r="P30" s="71">
        <f t="shared" si="9"/>
        <v>7.8999999999999915</v>
      </c>
      <c r="Q30" s="71">
        <f t="shared" si="9"/>
        <v>11.24258583870639</v>
      </c>
      <c r="S30" s="64" t="s">
        <v>110</v>
      </c>
      <c r="T30" s="98">
        <f>K53</f>
        <v>20.799392477619179</v>
      </c>
      <c r="U30" s="98">
        <f t="shared" ref="U30:AA30" si="11">L53</f>
        <v>20.746856189008966</v>
      </c>
      <c r="V30" s="98">
        <f t="shared" si="11"/>
        <v>20.424559090022186</v>
      </c>
      <c r="W30" s="98">
        <f t="shared" si="11"/>
        <v>18.999786882845886</v>
      </c>
      <c r="X30" s="98">
        <f t="shared" si="11"/>
        <v>18.784800426847255</v>
      </c>
      <c r="Y30" s="98">
        <f t="shared" si="11"/>
        <v>20.205343197318808</v>
      </c>
      <c r="Z30" s="98">
        <f t="shared" si="11"/>
        <v>22.015555882653992</v>
      </c>
      <c r="AA30" s="98">
        <f t="shared" si="11"/>
        <v>23.472593350500475</v>
      </c>
      <c r="AE30" s="97">
        <v>2007</v>
      </c>
      <c r="AF30" s="98">
        <v>29.050053387201803</v>
      </c>
      <c r="AG30" s="98">
        <v>20.746856189008966</v>
      </c>
      <c r="AH30" s="98">
        <v>50.203090423789234</v>
      </c>
    </row>
    <row r="31" spans="1:34" ht="15.75">
      <c r="A31" s="54" t="s">
        <v>117</v>
      </c>
      <c r="B31" s="68">
        <f>[4]WorksheetNONOIL!B33</f>
        <v>661.61552598741434</v>
      </c>
      <c r="C31" s="68">
        <f>[4]WorksheetNONOIL!C33</f>
        <v>720.31677691726304</v>
      </c>
      <c r="D31" s="68">
        <f>[4]WorksheetNONOIL!D33</f>
        <v>786.30765372768735</v>
      </c>
      <c r="E31" s="68">
        <f>[4]WorksheetNONOIL!E33</f>
        <v>845.05032453227989</v>
      </c>
      <c r="F31" s="68">
        <f>[4]WorksheetNONOIL!F33</f>
        <v>935.5</v>
      </c>
      <c r="G31" s="68">
        <f>[4]WorksheetNONOIL!G33</f>
        <v>1056.8343499999999</v>
      </c>
      <c r="H31" s="68">
        <f>[4]WorksheetNONOIL!H33</f>
        <v>1098.8963571299998</v>
      </c>
      <c r="I31" s="68">
        <f>[4]WorksheetNONOIL!I33</f>
        <v>1198.8959256288299</v>
      </c>
      <c r="J31" s="58" t="s">
        <v>117</v>
      </c>
      <c r="K31" s="71">
        <f t="shared" si="9"/>
        <v>8.8724113362124228</v>
      </c>
      <c r="L31" s="71">
        <f t="shared" si="9"/>
        <v>9.1613688484176663</v>
      </c>
      <c r="M31" s="71">
        <f t="shared" si="9"/>
        <v>7.4706980818650663</v>
      </c>
      <c r="N31" s="71">
        <f t="shared" si="9"/>
        <v>10.703466153661594</v>
      </c>
      <c r="O31" s="71">
        <f t="shared" si="9"/>
        <v>12.969999999999999</v>
      </c>
      <c r="P31" s="71">
        <f t="shared" si="9"/>
        <v>3.980000000000004</v>
      </c>
      <c r="Q31" s="71">
        <f t="shared" si="9"/>
        <v>9.0999999999999943</v>
      </c>
      <c r="S31" s="69" t="s">
        <v>116</v>
      </c>
      <c r="T31" s="99">
        <f>K61</f>
        <v>48.795679859494456</v>
      </c>
      <c r="U31" s="99">
        <f t="shared" ref="U31:AA31" si="12">L61</f>
        <v>50.203090423789234</v>
      </c>
      <c r="V31" s="99">
        <f t="shared" si="12"/>
        <v>48.613539067794278</v>
      </c>
      <c r="W31" s="99">
        <f t="shared" si="12"/>
        <v>49.193755221695312</v>
      </c>
      <c r="X31" s="99">
        <f t="shared" si="12"/>
        <v>51.338858418767344</v>
      </c>
      <c r="Y31" s="99">
        <f t="shared" si="12"/>
        <v>52.629130991518977</v>
      </c>
      <c r="Z31" s="99">
        <f t="shared" si="12"/>
        <v>53.656041787540211</v>
      </c>
      <c r="AA31" s="99">
        <f t="shared" si="12"/>
        <v>53.885449954334653</v>
      </c>
      <c r="AE31" s="97">
        <v>2008</v>
      </c>
      <c r="AF31" s="98">
        <v>30.961901842183547</v>
      </c>
      <c r="AG31" s="98">
        <v>20.424559090022186</v>
      </c>
      <c r="AH31" s="98">
        <v>48.613539067794278</v>
      </c>
    </row>
    <row r="32" spans="1:34" ht="15.75">
      <c r="B32" s="68"/>
      <c r="C32" s="68"/>
      <c r="D32" s="68"/>
      <c r="E32" s="68"/>
      <c r="F32" s="68"/>
      <c r="G32" s="68"/>
      <c r="H32" s="68"/>
      <c r="AE32" s="97">
        <v>2009</v>
      </c>
      <c r="AF32" s="98">
        <v>31.806457895458788</v>
      </c>
      <c r="AG32" s="98">
        <v>18.999786882845886</v>
      </c>
      <c r="AH32" s="98">
        <v>49.193755221695312</v>
      </c>
    </row>
    <row r="33" spans="1:34" ht="15.75">
      <c r="A33" s="53" t="s">
        <v>48</v>
      </c>
      <c r="B33" s="66">
        <f>[4]WorksheetNONOIL!B35</f>
        <v>17809.724423267504</v>
      </c>
      <c r="C33" s="66">
        <f>[4]WorksheetNONOIL!C35</f>
        <v>18609.94595746358</v>
      </c>
      <c r="D33" s="66">
        <f>[4]WorksheetNONOIL!D35</f>
        <v>20343.913404076302</v>
      </c>
      <c r="E33" s="66">
        <f>[4]WorksheetNONOIL!E35</f>
        <v>21520.712192565319</v>
      </c>
      <c r="F33" s="66">
        <f>[4]WorksheetNONOIL!F35</f>
        <v>23155.123830566656</v>
      </c>
      <c r="G33" s="66">
        <f>[4]WorksheetNONOIL!G35</f>
        <v>25104.761196447973</v>
      </c>
      <c r="H33" s="66">
        <f>[4]WorksheetNONOIL!H35</f>
        <v>26881.642239197099</v>
      </c>
      <c r="I33" s="66">
        <f>[4]WorksheetNONOIL!I35</f>
        <v>28541.107746584799</v>
      </c>
      <c r="J33" s="55" t="s">
        <v>48</v>
      </c>
      <c r="K33" s="67">
        <f t="shared" ref="K33:Q33" si="13">C33/B33*100-100</f>
        <v>4.4931719052913905</v>
      </c>
      <c r="L33" s="67">
        <f t="shared" si="13"/>
        <v>9.3174233314595227</v>
      </c>
      <c r="M33" s="67">
        <f t="shared" si="13"/>
        <v>5.7845251555839923</v>
      </c>
      <c r="N33" s="67">
        <f t="shared" si="13"/>
        <v>7.594598279911807</v>
      </c>
      <c r="O33" s="67">
        <f t="shared" si="13"/>
        <v>8.4198960892950936</v>
      </c>
      <c r="P33" s="67">
        <f t="shared" si="13"/>
        <v>7.0778647478253447</v>
      </c>
      <c r="Q33" s="67">
        <f t="shared" si="13"/>
        <v>6.1732296435668417</v>
      </c>
      <c r="AE33" s="97">
        <v>2010</v>
      </c>
      <c r="AF33" s="98">
        <v>29.876341154385404</v>
      </c>
      <c r="AG33" s="98">
        <v>18.784800426847255</v>
      </c>
      <c r="AH33" s="98">
        <v>51.338858418767344</v>
      </c>
    </row>
    <row r="34" spans="1:34" ht="15.75">
      <c r="B34" s="68"/>
      <c r="C34" s="68"/>
      <c r="D34" s="68"/>
      <c r="E34" s="68"/>
      <c r="F34" s="68"/>
      <c r="G34" s="68"/>
      <c r="H34" s="68"/>
      <c r="AE34" s="97">
        <v>2011</v>
      </c>
      <c r="AF34" s="98">
        <v>27.165525811162212</v>
      </c>
      <c r="AG34" s="98">
        <v>20.205343197318808</v>
      </c>
      <c r="AH34" s="98">
        <v>52.629130991518977</v>
      </c>
    </row>
    <row r="35" spans="1:34" ht="15.75">
      <c r="A35" s="57" t="s">
        <v>118</v>
      </c>
      <c r="B35" s="68">
        <f>[4]WorksheetNONOIL!B39</f>
        <v>1301.577312383316</v>
      </c>
      <c r="C35" s="68">
        <f>[4]WorksheetNONOIL!C39</f>
        <v>1753.437955315836</v>
      </c>
      <c r="D35" s="68">
        <f>[4]WorksheetNONOIL!D39</f>
        <v>1248</v>
      </c>
      <c r="E35" s="68">
        <f>[4]WorksheetNONOIL!E39</f>
        <v>933.77661909727419</v>
      </c>
      <c r="F35" s="68">
        <f>[4]WorksheetNONOIL!F39</f>
        <v>1032.2005040000004</v>
      </c>
      <c r="G35" s="68">
        <f>[4]WorksheetNONOIL!G39</f>
        <v>1414.5</v>
      </c>
      <c r="H35" s="68">
        <f>[4]WorksheetNONOIL!H39</f>
        <v>1720.6</v>
      </c>
      <c r="I35" s="68">
        <f>[4]WorksheetNONOIL!I39</f>
        <v>1723.7864136560636</v>
      </c>
      <c r="J35" s="100" t="s">
        <v>118</v>
      </c>
      <c r="K35" s="71"/>
      <c r="L35" s="71"/>
      <c r="M35" s="71"/>
      <c r="N35" s="71"/>
      <c r="O35" s="71"/>
      <c r="P35" s="71"/>
      <c r="AE35" s="101">
        <v>2012</v>
      </c>
      <c r="AF35" s="98">
        <v>24.328402329805808</v>
      </c>
      <c r="AG35" s="98">
        <v>22.015555882653992</v>
      </c>
      <c r="AH35" s="98">
        <v>53.656041787540211</v>
      </c>
    </row>
    <row r="36" spans="1:34" ht="15.75">
      <c r="B36" s="68"/>
      <c r="C36" s="68"/>
      <c r="D36" s="68"/>
      <c r="E36" s="68"/>
      <c r="F36" s="68"/>
      <c r="G36" s="68"/>
      <c r="H36" s="68"/>
      <c r="AE36" s="102">
        <v>2013</v>
      </c>
      <c r="AF36" s="103">
        <v>22.641956695164875</v>
      </c>
      <c r="AG36" s="103">
        <v>23.472593350500475</v>
      </c>
      <c r="AH36" s="103">
        <v>53.885449954334653</v>
      </c>
    </row>
    <row r="37" spans="1:34" ht="26.25" thickBot="1">
      <c r="A37" s="104" t="s">
        <v>50</v>
      </c>
      <c r="B37" s="105">
        <f>[4]WorksheetNONOIL!B42</f>
        <v>18706.02326377964</v>
      </c>
      <c r="C37" s="105">
        <f>[4]WorksheetNONOIL!C42</f>
        <v>19913.875009017123</v>
      </c>
      <c r="D37" s="105">
        <f>[4]WorksheetNONOIL!D42</f>
        <v>21591.913404076302</v>
      </c>
      <c r="E37" s="105">
        <f>[4]WorksheetNONOIL!E42</f>
        <v>22454.488811662592</v>
      </c>
      <c r="F37" s="105">
        <f>[4]WorksheetNONOIL!F42</f>
        <v>24187.324334566656</v>
      </c>
      <c r="G37" s="105">
        <f>[4]WorksheetNONOIL!G42</f>
        <v>26519.261196447973</v>
      </c>
      <c r="H37" s="105">
        <f>[4]WorksheetNONOIL!H42</f>
        <v>28602.242239197098</v>
      </c>
      <c r="I37" s="105">
        <f>[4]WorksheetNONOIL!I42</f>
        <v>30264.894160240863</v>
      </c>
      <c r="J37" s="106" t="s">
        <v>50</v>
      </c>
      <c r="K37" s="107">
        <f t="shared" ref="K37:Q37" si="14">C37/B37*100-100</f>
        <v>6.457020437776535</v>
      </c>
      <c r="L37" s="107">
        <f t="shared" si="14"/>
        <v>8.4264784945137734</v>
      </c>
      <c r="M37" s="107">
        <f t="shared" si="14"/>
        <v>3.9949002732821555</v>
      </c>
      <c r="N37" s="107">
        <f t="shared" si="14"/>
        <v>7.7171007429216161</v>
      </c>
      <c r="O37" s="107">
        <f t="shared" si="14"/>
        <v>9.6411526534528491</v>
      </c>
      <c r="P37" s="107">
        <f t="shared" si="14"/>
        <v>7.8545968053896047</v>
      </c>
      <c r="Q37" s="107">
        <f t="shared" si="14"/>
        <v>5.8130125153797536</v>
      </c>
    </row>
    <row r="38" spans="1:34" ht="15.75" thickTop="1">
      <c r="A38" s="57" t="s">
        <v>119</v>
      </c>
      <c r="B38" s="108"/>
      <c r="C38" s="108"/>
      <c r="D38" s="108"/>
      <c r="F38" s="43"/>
      <c r="G38" s="43"/>
      <c r="H38" s="40" t="s">
        <v>112</v>
      </c>
      <c r="J38" s="100" t="s">
        <v>120</v>
      </c>
    </row>
    <row r="39" spans="1:34">
      <c r="A39" s="109" t="s">
        <v>121</v>
      </c>
      <c r="F39" s="110"/>
      <c r="G39" s="110"/>
      <c r="H39" s="110"/>
      <c r="J39" s="111" t="s">
        <v>121</v>
      </c>
    </row>
    <row r="40" spans="1:34" ht="15">
      <c r="A40" s="109" t="s">
        <v>90</v>
      </c>
      <c r="G40" s="43"/>
      <c r="H40" s="43"/>
      <c r="J40" s="111" t="s">
        <v>90</v>
      </c>
    </row>
    <row r="41" spans="1:34">
      <c r="F41" s="110"/>
      <c r="G41" s="110"/>
      <c r="H41" s="110"/>
    </row>
    <row r="42" spans="1:34">
      <c r="A42" s="53" t="s">
        <v>140</v>
      </c>
      <c r="F42" s="110"/>
      <c r="G42" s="110"/>
      <c r="H42" s="110"/>
      <c r="J42" s="55" t="s">
        <v>141</v>
      </c>
    </row>
    <row r="43" spans="1:34">
      <c r="F43" s="57" t="s">
        <v>105</v>
      </c>
    </row>
    <row r="44" spans="1:34">
      <c r="A44" s="53" t="s">
        <v>51</v>
      </c>
      <c r="B44" s="53">
        <v>2006</v>
      </c>
      <c r="C44" s="53">
        <v>2007</v>
      </c>
      <c r="D44" s="53">
        <v>2008</v>
      </c>
      <c r="E44" s="53">
        <v>2009</v>
      </c>
      <c r="F44" s="53">
        <v>2010</v>
      </c>
      <c r="G44" s="112" t="s">
        <v>70</v>
      </c>
      <c r="H44" s="112" t="s">
        <v>80</v>
      </c>
      <c r="I44" s="112" t="s">
        <v>102</v>
      </c>
      <c r="J44" s="55" t="s">
        <v>51</v>
      </c>
      <c r="K44" s="53">
        <v>2006</v>
      </c>
      <c r="L44" s="53">
        <v>2007</v>
      </c>
      <c r="M44" s="53">
        <v>2008</v>
      </c>
      <c r="N44" s="53">
        <v>2009</v>
      </c>
      <c r="O44" s="53">
        <v>2010</v>
      </c>
      <c r="P44" s="112" t="s">
        <v>70</v>
      </c>
      <c r="Q44" s="112" t="s">
        <v>80</v>
      </c>
      <c r="R44" s="112" t="s">
        <v>102</v>
      </c>
    </row>
    <row r="45" spans="1:34">
      <c r="A45" s="53" t="s">
        <v>31</v>
      </c>
      <c r="B45" s="66">
        <f>[4]WorksheetNONOIL!B52</f>
        <v>5415.0338278538902</v>
      </c>
      <c r="C45" s="66">
        <f>[4]WorksheetNONOIL!C52</f>
        <v>6319.8016024355975</v>
      </c>
      <c r="D45" s="66">
        <f>[4]WorksheetNONOIL!D52</f>
        <v>8874.9513068169417</v>
      </c>
      <c r="E45" s="66">
        <f>[4]WorksheetNONOIL!E52</f>
        <v>11342.832266243851</v>
      </c>
      <c r="F45" s="66">
        <f>[4]WorksheetNONOIL!F52</f>
        <v>12909.62379357528</v>
      </c>
      <c r="G45" s="66">
        <f>[4]WorksheetNONOIL!G52</f>
        <v>14154.757736196527</v>
      </c>
      <c r="H45" s="66">
        <f>[4]WorksheetNONOIL!H52</f>
        <v>15399.076945697172</v>
      </c>
      <c r="I45" s="66">
        <f>[4]WorksheetNONOIL!I52</f>
        <v>16687.416532826985</v>
      </c>
      <c r="J45" s="55" t="s">
        <v>31</v>
      </c>
      <c r="K45" s="67">
        <f t="shared" ref="K45:R45" si="15">B45/B$74*100</f>
        <v>30.404927662886365</v>
      </c>
      <c r="L45" s="67">
        <f t="shared" si="15"/>
        <v>29.050053387201803</v>
      </c>
      <c r="M45" s="67">
        <f t="shared" si="15"/>
        <v>30.961901842183547</v>
      </c>
      <c r="N45" s="67">
        <f t="shared" si="15"/>
        <v>31.806457895458788</v>
      </c>
      <c r="O45" s="67">
        <f t="shared" si="15"/>
        <v>29.876341154385404</v>
      </c>
      <c r="P45" s="67">
        <f t="shared" si="15"/>
        <v>27.165525811162212</v>
      </c>
      <c r="Q45" s="67">
        <f t="shared" si="15"/>
        <v>24.328402329805808</v>
      </c>
      <c r="R45" s="67">
        <f t="shared" si="15"/>
        <v>22.641956695164875</v>
      </c>
    </row>
    <row r="46" spans="1:34" ht="15">
      <c r="B46" s="68"/>
      <c r="C46" s="68"/>
      <c r="D46" s="68"/>
      <c r="E46" s="68"/>
      <c r="F46" s="68"/>
      <c r="G46" s="68"/>
      <c r="H46" s="68"/>
      <c r="K46" s="71"/>
      <c r="L46" s="71"/>
      <c r="M46" s="71"/>
      <c r="N46" s="71"/>
      <c r="O46" s="71"/>
      <c r="P46" s="71"/>
      <c r="Q46" s="71"/>
    </row>
    <row r="47" spans="1:34" ht="15">
      <c r="A47" s="54" t="s">
        <v>32</v>
      </c>
      <c r="B47" s="68">
        <f>[4]WorksheetNONOIL!B54</f>
        <v>3793.6819574757342</v>
      </c>
      <c r="C47" s="68">
        <f>[4]WorksheetNONOIL!C54</f>
        <v>4408.7781435247689</v>
      </c>
      <c r="D47" s="68">
        <f>[4]WorksheetNONOIL!D54</f>
        <v>6434.9820378384557</v>
      </c>
      <c r="E47" s="68">
        <f>[4]WorksheetNONOIL!E54</f>
        <v>8425.261563810669</v>
      </c>
      <c r="F47" s="68">
        <f>[4]WorksheetNONOIL!F54</f>
        <v>9421.5535809743942</v>
      </c>
      <c r="G47" s="68">
        <f>[4]WorksheetNONOIL!G54</f>
        <v>10649.86091572737</v>
      </c>
      <c r="H47" s="68">
        <f>[4]WorksheetNONOIL!H54</f>
        <v>11477.035613051914</v>
      </c>
      <c r="I47" s="68">
        <f>[4]WorksheetNONOIL!I54</f>
        <v>12215.799831615919</v>
      </c>
      <c r="J47" s="58" t="s">
        <v>32</v>
      </c>
      <c r="K47" s="71">
        <f t="shared" ref="K47:R51" si="16">B47/B$74*100</f>
        <v>21.301182810664272</v>
      </c>
      <c r="L47" s="71">
        <f t="shared" si="16"/>
        <v>20.265705871583673</v>
      </c>
      <c r="M47" s="71">
        <f t="shared" si="16"/>
        <v>22.44961975833386</v>
      </c>
      <c r="N47" s="71">
        <f t="shared" si="16"/>
        <v>23.625292246017796</v>
      </c>
      <c r="O47" s="71">
        <f t="shared" si="16"/>
        <v>21.804008659771878</v>
      </c>
      <c r="P47" s="71">
        <f t="shared" si="16"/>
        <v>20.438998461390735</v>
      </c>
      <c r="Q47" s="71">
        <f t="shared" si="16"/>
        <v>18.132121875386549</v>
      </c>
      <c r="R47" s="71">
        <f t="shared" si="16"/>
        <v>16.574741227328463</v>
      </c>
    </row>
    <row r="48" spans="1:34" ht="15">
      <c r="A48" s="54" t="s">
        <v>33</v>
      </c>
      <c r="B48" s="68">
        <f>[4]WorksheetNONOIL!B55</f>
        <v>537.18817130132459</v>
      </c>
      <c r="C48" s="68">
        <f>[4]WorksheetNONOIL!C55</f>
        <v>580.93800986017527</v>
      </c>
      <c r="D48" s="68">
        <f>[4]WorksheetNONOIL!D55</f>
        <v>706.4150381563918</v>
      </c>
      <c r="E48" s="68">
        <f>[4]WorksheetNONOIL!E55</f>
        <v>873.76476069564103</v>
      </c>
      <c r="F48" s="68">
        <f>[4]WorksheetNONOIL!F55</f>
        <v>1391.5822232971773</v>
      </c>
      <c r="G48" s="68">
        <f>[4]WorksheetNONOIL!G55</f>
        <v>1995.695898074948</v>
      </c>
      <c r="H48" s="68">
        <f>[4]WorksheetNONOIL!H55</f>
        <v>2043.7921692185544</v>
      </c>
      <c r="I48" s="68">
        <f>[4]WorksheetNONOIL!I55</f>
        <v>2189.5528739824599</v>
      </c>
      <c r="J48" s="58" t="s">
        <v>33</v>
      </c>
      <c r="K48" s="71">
        <f t="shared" si="16"/>
        <v>3.0162632421168483</v>
      </c>
      <c r="L48" s="71">
        <f t="shared" si="16"/>
        <v>2.6703813288361591</v>
      </c>
      <c r="M48" s="71">
        <f t="shared" si="16"/>
        <v>2.4644589378693804</v>
      </c>
      <c r="N48" s="71">
        <f t="shared" si="16"/>
        <v>2.4501254553775187</v>
      </c>
      <c r="O48" s="71">
        <f t="shared" si="16"/>
        <v>3.2204954933152572</v>
      </c>
      <c r="P48" s="71">
        <f t="shared" si="16"/>
        <v>3.830099351806584</v>
      </c>
      <c r="Q48" s="71">
        <f t="shared" si="16"/>
        <v>3.2289077031431406</v>
      </c>
      <c r="R48" s="71">
        <f t="shared" si="16"/>
        <v>2.9708470006103527</v>
      </c>
    </row>
    <row r="49" spans="1:18" ht="15">
      <c r="A49" s="54" t="s">
        <v>34</v>
      </c>
      <c r="B49" s="68">
        <f>[4]WorksheetNONOIL!B56</f>
        <v>437.09725333260457</v>
      </c>
      <c r="C49" s="68">
        <f>[4]WorksheetNONOIL!C56</f>
        <v>501.03928080432507</v>
      </c>
      <c r="D49" s="68">
        <f>[4]WorksheetNONOIL!D56</f>
        <v>606.45814054328378</v>
      </c>
      <c r="E49" s="68">
        <f>[4]WorksheetNONOIL!E56</f>
        <v>729.11437410507097</v>
      </c>
      <c r="F49" s="68">
        <f>[4]WorksheetNONOIL!F56</f>
        <v>873.03973916283837</v>
      </c>
      <c r="G49" s="68">
        <f>[4]WorksheetNONOIL!G56</f>
        <v>1003.8158538509966</v>
      </c>
      <c r="H49" s="68">
        <f>[4]WorksheetNONOIL!H56</f>
        <v>1159.4073111979014</v>
      </c>
      <c r="I49" s="68">
        <f>[4]WorksheetNONOIL!I56</f>
        <v>1342.7389800643703</v>
      </c>
      <c r="J49" s="58" t="s">
        <v>34</v>
      </c>
      <c r="K49" s="71">
        <f t="shared" si="16"/>
        <v>2.4542617445644419</v>
      </c>
      <c r="L49" s="71">
        <f t="shared" si="16"/>
        <v>2.3031130994430873</v>
      </c>
      <c r="M49" s="71">
        <f t="shared" si="16"/>
        <v>2.1157408947665353</v>
      </c>
      <c r="N49" s="71">
        <f t="shared" si="16"/>
        <v>2.0445110265768052</v>
      </c>
      <c r="O49" s="71">
        <f t="shared" si="16"/>
        <v>2.0204487369760091</v>
      </c>
      <c r="P49" s="71">
        <f t="shared" si="16"/>
        <v>1.9265031585606269</v>
      </c>
      <c r="Q49" s="71">
        <f t="shared" si="16"/>
        <v>1.8317024864806857</v>
      </c>
      <c r="R49" s="71">
        <f t="shared" si="16"/>
        <v>1.8218660617550329</v>
      </c>
    </row>
    <row r="50" spans="1:18" ht="15">
      <c r="A50" s="54" t="s">
        <v>35</v>
      </c>
      <c r="B50" s="68">
        <f>[4]WorksheetNONOIL!B57</f>
        <v>736.00308898936498</v>
      </c>
      <c r="C50" s="68">
        <f>[4]WorksheetNONOIL!C57</f>
        <v>910.23389659034774</v>
      </c>
      <c r="D50" s="68">
        <f>[4]WorksheetNONOIL!D57</f>
        <v>1071.5037493696761</v>
      </c>
      <c r="E50" s="68">
        <f>[4]WorksheetNONOIL!E57</f>
        <v>1314.0593416210063</v>
      </c>
      <c r="F50" s="68">
        <f>[4]WorksheetNONOIL!F57</f>
        <v>1614.1846906192839</v>
      </c>
      <c r="G50" s="68">
        <f>[4]WorksheetNONOIL!G57</f>
        <v>1549.2298986687638</v>
      </c>
      <c r="H50" s="68">
        <f>[4]WorksheetNONOIL!H57</f>
        <v>1705.254081147614</v>
      </c>
      <c r="I50" s="68">
        <f>[4]WorksheetNONOIL!I57</f>
        <v>1917.5994607030461</v>
      </c>
      <c r="J50" s="58" t="s">
        <v>35</v>
      </c>
      <c r="K50" s="71">
        <f t="shared" si="16"/>
        <v>4.1325911142556153</v>
      </c>
      <c r="L50" s="71">
        <f t="shared" si="16"/>
        <v>4.1840464233243768</v>
      </c>
      <c r="M50" s="71">
        <f t="shared" si="16"/>
        <v>3.7381381333363355</v>
      </c>
      <c r="N50" s="71">
        <f t="shared" si="16"/>
        <v>3.6847563413051621</v>
      </c>
      <c r="O50" s="71">
        <f t="shared" si="16"/>
        <v>3.735657465644223</v>
      </c>
      <c r="P50" s="71">
        <f t="shared" si="16"/>
        <v>2.9732508025968656</v>
      </c>
      <c r="Q50" s="71">
        <f t="shared" si="16"/>
        <v>2.6940645538039583</v>
      </c>
      <c r="R50" s="71">
        <f t="shared" si="16"/>
        <v>2.6018529508446622</v>
      </c>
    </row>
    <row r="51" spans="1:18" ht="15">
      <c r="A51" s="54" t="s">
        <v>36</v>
      </c>
      <c r="B51" s="68">
        <f>[4]WorksheetNONOIL!B58</f>
        <v>448.25152805618654</v>
      </c>
      <c r="C51" s="68">
        <f>[4]WorksheetNONOIL!C58</f>
        <v>499.75028151615567</v>
      </c>
      <c r="D51" s="68">
        <f>[4]WorksheetNONOIL!D58</f>
        <v>762.00737906552672</v>
      </c>
      <c r="E51" s="68">
        <f>[4]WorksheetNONOIL!E58</f>
        <v>874.39698670710482</v>
      </c>
      <c r="F51" s="68">
        <f>[4]WorksheetNONOIL!F58</f>
        <v>1000.8457828187629</v>
      </c>
      <c r="G51" s="68">
        <f>[4]WorksheetNONOIL!G58</f>
        <v>951.85106794939759</v>
      </c>
      <c r="H51" s="68">
        <f>[4]WorksheetNONOIL!H58</f>
        <v>1057.3799402997433</v>
      </c>
      <c r="I51" s="68">
        <f>[4]WorksheetNONOIL!I58</f>
        <v>1211.2782604436502</v>
      </c>
      <c r="J51" s="58" t="s">
        <v>36</v>
      </c>
      <c r="K51" s="71">
        <f t="shared" si="16"/>
        <v>2.5168919934020351</v>
      </c>
      <c r="L51" s="71">
        <f t="shared" si="16"/>
        <v>2.2971879928506662</v>
      </c>
      <c r="M51" s="71">
        <f t="shared" si="16"/>
        <v>2.6584030557468199</v>
      </c>
      <c r="N51" s="71">
        <f t="shared" si="16"/>
        <v>2.4518982815590258</v>
      </c>
      <c r="O51" s="71">
        <f t="shared" si="16"/>
        <v>2.3162262919932952</v>
      </c>
      <c r="P51" s="71">
        <f t="shared" si="16"/>
        <v>1.8267733886139799</v>
      </c>
      <c r="Q51" s="71">
        <f t="shared" si="16"/>
        <v>1.6705134141346136</v>
      </c>
      <c r="R51" s="71">
        <f t="shared" si="16"/>
        <v>1.6434964552367191</v>
      </c>
    </row>
    <row r="52" spans="1:18" ht="15">
      <c r="B52" s="68"/>
      <c r="C52" s="68"/>
      <c r="D52" s="68"/>
      <c r="E52" s="68"/>
      <c r="F52" s="68"/>
      <c r="G52" s="68"/>
      <c r="H52" s="68"/>
      <c r="K52" s="71"/>
      <c r="L52" s="71"/>
      <c r="M52" s="71"/>
      <c r="N52" s="71"/>
      <c r="O52" s="71"/>
      <c r="P52" s="71"/>
      <c r="Q52" s="71"/>
    </row>
    <row r="53" spans="1:18">
      <c r="A53" s="53" t="s">
        <v>37</v>
      </c>
      <c r="B53" s="66">
        <f>B55+B56+B57+B58+B59</f>
        <v>3704.3144819778067</v>
      </c>
      <c r="C53" s="66">
        <f t="shared" ref="C53:I53" si="17">C55+C56+C57+C58+C59</f>
        <v>4513.4517737775932</v>
      </c>
      <c r="D53" s="66">
        <f t="shared" si="17"/>
        <v>5854.5165704319861</v>
      </c>
      <c r="E53" s="66">
        <f t="shared" si="17"/>
        <v>6775.7119140660725</v>
      </c>
      <c r="F53" s="66">
        <f t="shared" si="17"/>
        <v>8116.9479654436964</v>
      </c>
      <c r="G53" s="66">
        <f t="shared" si="17"/>
        <v>10528.11345978944</v>
      </c>
      <c r="H53" s="66">
        <f t="shared" si="17"/>
        <v>13935.121363228087</v>
      </c>
      <c r="I53" s="66">
        <f t="shared" si="17"/>
        <v>17299.606549866432</v>
      </c>
      <c r="J53" s="55" t="s">
        <v>37</v>
      </c>
      <c r="K53" s="67">
        <f t="shared" ref="K53:R53" si="18">B53/B$74*100</f>
        <v>20.799392477619179</v>
      </c>
      <c r="L53" s="67">
        <f t="shared" si="18"/>
        <v>20.746856189008966</v>
      </c>
      <c r="M53" s="67">
        <f t="shared" si="18"/>
        <v>20.424559090022186</v>
      </c>
      <c r="N53" s="67">
        <f t="shared" si="18"/>
        <v>18.999786882845886</v>
      </c>
      <c r="O53" s="67">
        <f t="shared" si="18"/>
        <v>18.784800426847255</v>
      </c>
      <c r="P53" s="67">
        <f t="shared" si="18"/>
        <v>20.205343197318808</v>
      </c>
      <c r="Q53" s="67">
        <f t="shared" si="18"/>
        <v>22.015555882653992</v>
      </c>
      <c r="R53" s="67">
        <f t="shared" si="18"/>
        <v>23.472593350500475</v>
      </c>
    </row>
    <row r="54" spans="1:18" ht="15">
      <c r="A54" s="54" t="s">
        <v>112</v>
      </c>
      <c r="B54" s="68"/>
      <c r="C54" s="68"/>
      <c r="D54" s="68"/>
      <c r="E54" s="68"/>
      <c r="F54" s="68"/>
      <c r="G54" s="68"/>
      <c r="H54" s="68"/>
      <c r="I54" s="68"/>
      <c r="J54" s="58" t="s">
        <v>112</v>
      </c>
      <c r="K54" s="71"/>
      <c r="L54" s="71"/>
      <c r="M54" s="71"/>
      <c r="N54" s="71"/>
      <c r="O54" s="71"/>
      <c r="P54" s="71"/>
      <c r="Q54" s="71"/>
    </row>
    <row r="55" spans="1:18" ht="15">
      <c r="A55" s="54" t="s">
        <v>38</v>
      </c>
      <c r="B55" s="68">
        <f>[4]WorksheetNONOIL!B62</f>
        <v>497.44519969572951</v>
      </c>
      <c r="C55" s="68">
        <f>[4]WorksheetNONOIL!C62</f>
        <v>601.61411156516158</v>
      </c>
      <c r="D55" s="68">
        <f>[4]WorksheetNONOIL!D62</f>
        <v>693.22622251940084</v>
      </c>
      <c r="E55" s="68">
        <f>[4]WorksheetNONOIL!E62</f>
        <v>740.03046551895466</v>
      </c>
      <c r="F55" s="68">
        <f>[4]WorksheetNONOIL!F62</f>
        <v>835.19022575999998</v>
      </c>
      <c r="G55" s="68">
        <f>[4]WorksheetNONOIL!G62</f>
        <v>943.60053210984006</v>
      </c>
      <c r="H55" s="68">
        <f>[4]WorksheetNONOIL!H62</f>
        <v>1310.7601757794964</v>
      </c>
      <c r="I55" s="68">
        <f>[4]WorksheetNONOIL!I62</f>
        <v>1403.6879726348961</v>
      </c>
      <c r="J55" s="58" t="s">
        <v>38</v>
      </c>
      <c r="K55" s="71">
        <f t="shared" ref="K55:R59" si="19">B55/B$74*100</f>
        <v>2.7931100328865419</v>
      </c>
      <c r="L55" s="71">
        <f t="shared" si="19"/>
        <v>2.7654225811023037</v>
      </c>
      <c r="M55" s="71">
        <f t="shared" si="19"/>
        <v>2.4184473259686468</v>
      </c>
      <c r="N55" s="71">
        <f t="shared" si="19"/>
        <v>2.0751208596228201</v>
      </c>
      <c r="O55" s="71">
        <f t="shared" si="19"/>
        <v>1.9328547843533581</v>
      </c>
      <c r="P55" s="71">
        <f t="shared" si="19"/>
        <v>1.8109391264893602</v>
      </c>
      <c r="Q55" s="71">
        <f t="shared" si="19"/>
        <v>2.0708189865341864</v>
      </c>
      <c r="R55" s="71">
        <f t="shared" si="19"/>
        <v>1.9045633712924961</v>
      </c>
    </row>
    <row r="56" spans="1:18" ht="15">
      <c r="A56" s="54" t="s">
        <v>39</v>
      </c>
      <c r="B56" s="68">
        <f>[4]WorksheetNONOIL!B63</f>
        <v>1823.4832603298671</v>
      </c>
      <c r="C56" s="68">
        <f>[4]WorksheetNONOIL!C63</f>
        <v>1990.450073870963</v>
      </c>
      <c r="D56" s="68">
        <f>[4]WorksheetNONOIL!D63</f>
        <v>2276.709126187669</v>
      </c>
      <c r="E56" s="68">
        <f>[4]WorksheetNONOIL!E63</f>
        <v>2478.422063526963</v>
      </c>
      <c r="F56" s="68">
        <f>[4]WorksheetNONOIL!F63</f>
        <v>2941.4726095071396</v>
      </c>
      <c r="G56" s="68">
        <f>[4]WorksheetNONOIL!G63</f>
        <v>3842.4603771622237</v>
      </c>
      <c r="H56" s="68">
        <f>[4]WorksheetNONOIL!H63</f>
        <v>4680.1167393835885</v>
      </c>
      <c r="I56" s="68">
        <f>[4]WorksheetNONOIL!I63</f>
        <v>4929.4242180321826</v>
      </c>
      <c r="J56" s="58" t="s">
        <v>39</v>
      </c>
      <c r="K56" s="71">
        <f t="shared" si="19"/>
        <v>10.238694417683288</v>
      </c>
      <c r="L56" s="71">
        <f t="shared" si="19"/>
        <v>9.1494455914924426</v>
      </c>
      <c r="M56" s="71">
        <f t="shared" si="19"/>
        <v>7.9427190134644494</v>
      </c>
      <c r="N56" s="71">
        <f t="shared" si="19"/>
        <v>6.9497481017455547</v>
      </c>
      <c r="O56" s="71">
        <f t="shared" si="19"/>
        <v>6.8073586483326469</v>
      </c>
      <c r="P56" s="71">
        <f t="shared" si="19"/>
        <v>7.3743725254471721</v>
      </c>
      <c r="Q56" s="71">
        <f t="shared" si="19"/>
        <v>7.3939342850025609</v>
      </c>
      <c r="R56" s="71">
        <f t="shared" si="19"/>
        <v>6.6883815992261146</v>
      </c>
    </row>
    <row r="57" spans="1:18" ht="15">
      <c r="A57" s="54" t="s">
        <v>40</v>
      </c>
      <c r="B57" s="68">
        <f>[4]WorksheetNONOIL!B64</f>
        <v>142.71911509884251</v>
      </c>
      <c r="C57" s="68">
        <f>[4]WorksheetNONOIL!C64</f>
        <v>129.96883236546432</v>
      </c>
      <c r="D57" s="68">
        <f>[4]WorksheetNONOIL!D64</f>
        <v>155.21331974316601</v>
      </c>
      <c r="E57" s="68">
        <f>[4]WorksheetNONOIL!E64</f>
        <v>166.86113232478905</v>
      </c>
      <c r="F57" s="68">
        <f>[4]WorksheetNONOIL!F64</f>
        <v>265.99253951600002</v>
      </c>
      <c r="G57" s="68">
        <f>[4]WorksheetNONOIL!G64</f>
        <v>279.69647515186438</v>
      </c>
      <c r="H57" s="68">
        <f>[4]WorksheetNONOIL!H64</f>
        <v>329.32805527461238</v>
      </c>
      <c r="I57" s="68">
        <f>[4]WorksheetNONOIL!I64</f>
        <v>541.58996201813454</v>
      </c>
      <c r="J57" s="58" t="s">
        <v>40</v>
      </c>
      <c r="K57" s="71">
        <f t="shared" si="19"/>
        <v>0.8013549884712825</v>
      </c>
      <c r="L57" s="71">
        <f t="shared" si="19"/>
        <v>0.59742405796946785</v>
      </c>
      <c r="M57" s="71">
        <f t="shared" si="19"/>
        <v>0.54149024646434385</v>
      </c>
      <c r="N57" s="71">
        <f t="shared" si="19"/>
        <v>0.46789562387088579</v>
      </c>
      <c r="O57" s="71">
        <f t="shared" si="19"/>
        <v>0.61557826797836479</v>
      </c>
      <c r="P57" s="71">
        <f t="shared" si="19"/>
        <v>0.53678783887619674</v>
      </c>
      <c r="Q57" s="71">
        <f t="shared" si="19"/>
        <v>0.52029257698150699</v>
      </c>
      <c r="R57" s="71">
        <f t="shared" si="19"/>
        <v>0.73484451247608418</v>
      </c>
    </row>
    <row r="58" spans="1:18" ht="15">
      <c r="A58" s="54" t="s">
        <v>41</v>
      </c>
      <c r="B58" s="68">
        <f>[4]WorksheetNONOIL!B65</f>
        <v>224.3613600308218</v>
      </c>
      <c r="C58" s="68">
        <f>[4]WorksheetNONOIL!C65</f>
        <v>226.96636816948859</v>
      </c>
      <c r="D58" s="68">
        <f>[4]WorksheetNONOIL!D65</f>
        <v>228.88780012856219</v>
      </c>
      <c r="E58" s="68">
        <f>[4]WorksheetNONOIL!E65</f>
        <v>246.39794840645183</v>
      </c>
      <c r="F58" s="68">
        <f>[4]WorksheetNONOIL!F65</f>
        <v>368.30223197999999</v>
      </c>
      <c r="G58" s="68">
        <f>[4]WorksheetNONOIL!G65</f>
        <v>467.42226993585837</v>
      </c>
      <c r="H58" s="68">
        <f>[4]WorksheetNONOIL!H65</f>
        <v>505.32741149403694</v>
      </c>
      <c r="I58" s="68">
        <f>[4]WorksheetNONOIL!I65</f>
        <v>569.09491818257015</v>
      </c>
      <c r="J58" s="58" t="s">
        <v>41</v>
      </c>
      <c r="K58" s="71">
        <f t="shared" si="19"/>
        <v>1.2597688470558537</v>
      </c>
      <c r="L58" s="71">
        <f t="shared" si="19"/>
        <v>1.0432898890183371</v>
      </c>
      <c r="M58" s="71">
        <f t="shared" si="19"/>
        <v>0.79851723749857928</v>
      </c>
      <c r="N58" s="71">
        <f t="shared" si="19"/>
        <v>0.69092496367421419</v>
      </c>
      <c r="O58" s="71">
        <f t="shared" si="19"/>
        <v>0.85235040977973253</v>
      </c>
      <c r="P58" s="71">
        <f t="shared" si="19"/>
        <v>0.89706740131509743</v>
      </c>
      <c r="Q58" s="71">
        <f t="shared" si="19"/>
        <v>0.79834710992475533</v>
      </c>
      <c r="R58" s="71">
        <f t="shared" si="19"/>
        <v>0.77216401158204062</v>
      </c>
    </row>
    <row r="59" spans="1:18" ht="15">
      <c r="A59" s="54" t="s">
        <v>42</v>
      </c>
      <c r="B59" s="68">
        <f>[4]WorksheetNONOIL!B66</f>
        <v>1016.3055468225463</v>
      </c>
      <c r="C59" s="68">
        <f>[4]WorksheetNONOIL!C66</f>
        <v>1564.4523878065152</v>
      </c>
      <c r="D59" s="68">
        <f>[4]WorksheetNONOIL!D66</f>
        <v>2500.4801018531884</v>
      </c>
      <c r="E59" s="68">
        <f>[4]WorksheetNONOIL!E66</f>
        <v>3144.0003042889139</v>
      </c>
      <c r="F59" s="68">
        <f>[4]WorksheetNONOIL!F66</f>
        <v>3705.9903586805563</v>
      </c>
      <c r="G59" s="68">
        <f>[4]WorksheetNONOIL!G66</f>
        <v>4994.9338054296531</v>
      </c>
      <c r="H59" s="68">
        <f>[4]WorksheetNONOIL!H66</f>
        <v>7109.5889812963524</v>
      </c>
      <c r="I59" s="68">
        <f>[4]WorksheetNONOIL!I66</f>
        <v>9855.809478998648</v>
      </c>
      <c r="J59" s="58" t="s">
        <v>42</v>
      </c>
      <c r="K59" s="71">
        <f t="shared" si="19"/>
        <v>5.7064641915222136</v>
      </c>
      <c r="L59" s="71">
        <f t="shared" si="19"/>
        <v>7.1912740694264139</v>
      </c>
      <c r="M59" s="71">
        <f t="shared" si="19"/>
        <v>8.7233852666261651</v>
      </c>
      <c r="N59" s="71">
        <f t="shared" si="19"/>
        <v>8.8160973339324133</v>
      </c>
      <c r="O59" s="71">
        <f t="shared" si="19"/>
        <v>8.5766583164031527</v>
      </c>
      <c r="P59" s="71">
        <f t="shared" si="19"/>
        <v>9.5861763051909836</v>
      </c>
      <c r="Q59" s="71">
        <f t="shared" si="19"/>
        <v>11.232162924210982</v>
      </c>
      <c r="R59" s="71">
        <f t="shared" si="19"/>
        <v>13.37263985592374</v>
      </c>
    </row>
    <row r="60" spans="1:18" ht="15">
      <c r="B60" s="68"/>
      <c r="C60" s="68"/>
      <c r="D60" s="68"/>
      <c r="E60" s="68"/>
      <c r="F60" s="68"/>
      <c r="G60" s="68"/>
      <c r="H60" s="68"/>
      <c r="K60" s="71"/>
      <c r="L60" s="71"/>
      <c r="M60" s="71"/>
      <c r="N60" s="71"/>
      <c r="O60" s="71"/>
      <c r="P60" s="71"/>
      <c r="Q60" s="71"/>
    </row>
    <row r="61" spans="1:18">
      <c r="A61" s="53" t="s">
        <v>43</v>
      </c>
      <c r="B61" s="66">
        <f>[4]Worksheet!B70</f>
        <v>8690.3761134358065</v>
      </c>
      <c r="C61" s="66">
        <f>[4]Worksheet!C70</f>
        <v>10921.617495107923</v>
      </c>
      <c r="D61" s="66">
        <f>[4]Worksheet!D70</f>
        <v>13934.634709386777</v>
      </c>
      <c r="E61" s="66">
        <f>[4]Worksheet!E70</f>
        <v>17543.4974828183</v>
      </c>
      <c r="F61" s="66">
        <f>[4]Worksheet!F70</f>
        <v>22183.618293588377</v>
      </c>
      <c r="G61" s="66">
        <f>[4]Worksheet!G70</f>
        <v>27422.719671614293</v>
      </c>
      <c r="H61" s="66">
        <f>[4]Worksheet!H70</f>
        <v>33962.506246273093</v>
      </c>
      <c r="I61" s="66">
        <f>[4]Worksheet!I70</f>
        <v>39714.277372450262</v>
      </c>
      <c r="J61" s="55" t="s">
        <v>43</v>
      </c>
      <c r="K61" s="67">
        <f t="shared" ref="K61:R61" si="20">B61/B$74*100</f>
        <v>48.795679859494456</v>
      </c>
      <c r="L61" s="67">
        <f t="shared" si="20"/>
        <v>50.203090423789234</v>
      </c>
      <c r="M61" s="67">
        <f t="shared" si="20"/>
        <v>48.613539067794278</v>
      </c>
      <c r="N61" s="67">
        <f t="shared" si="20"/>
        <v>49.193755221695312</v>
      </c>
      <c r="O61" s="67">
        <f t="shared" si="20"/>
        <v>51.338858418767344</v>
      </c>
      <c r="P61" s="67">
        <f t="shared" si="20"/>
        <v>52.629130991518977</v>
      </c>
      <c r="Q61" s="67">
        <f t="shared" si="20"/>
        <v>53.656041787540211</v>
      </c>
      <c r="R61" s="67">
        <f t="shared" si="20"/>
        <v>53.885449954334653</v>
      </c>
    </row>
    <row r="62" spans="1:18" ht="15">
      <c r="B62" s="68"/>
      <c r="C62" s="68"/>
      <c r="D62" s="68"/>
      <c r="E62" s="68"/>
      <c r="F62" s="68"/>
      <c r="G62" s="68"/>
      <c r="H62" s="68"/>
      <c r="K62" s="71"/>
      <c r="L62" s="71"/>
      <c r="M62" s="71"/>
      <c r="N62" s="71"/>
      <c r="O62" s="71"/>
      <c r="P62" s="71"/>
      <c r="Q62" s="71"/>
    </row>
    <row r="63" spans="1:18" ht="15">
      <c r="A63" s="54" t="s">
        <v>44</v>
      </c>
      <c r="B63" s="68">
        <f>[4]WorksheetNONOIL!B70</f>
        <v>1140.6992353102196</v>
      </c>
      <c r="C63" s="68">
        <f>[4]Worksheet!C72</f>
        <v>1334.9100563948696</v>
      </c>
      <c r="D63" s="68">
        <f>[4]Worksheet!D72</f>
        <v>1710.2913756892185</v>
      </c>
      <c r="E63" s="68">
        <f>[4]Worksheet!E72</f>
        <v>2108.9320216243109</v>
      </c>
      <c r="F63" s="68">
        <f>[4]Worksheet!F72</f>
        <v>2701.0210230492626</v>
      </c>
      <c r="G63" s="68">
        <f>[4]Worksheet!G72</f>
        <v>3282.32411646739</v>
      </c>
      <c r="H63" s="68">
        <f>[4]Worksheet!H72</f>
        <v>3784.1327202735697</v>
      </c>
      <c r="I63" s="68">
        <f>[4]Worksheet!I72</f>
        <v>4263.393129296217</v>
      </c>
      <c r="J63" s="58" t="s">
        <v>44</v>
      </c>
      <c r="K63" s="71">
        <f t="shared" ref="K63:R72" si="21">B63/B$74*100</f>
        <v>6.4049235586147182</v>
      </c>
      <c r="L63" s="71">
        <f t="shared" si="21"/>
        <v>6.1361433229863351</v>
      </c>
      <c r="M63" s="71">
        <f t="shared" si="21"/>
        <v>5.9666663922931313</v>
      </c>
      <c r="N63" s="71">
        <f t="shared" si="21"/>
        <v>5.9136603606315186</v>
      </c>
      <c r="O63" s="71">
        <f t="shared" si="21"/>
        <v>6.2508890142830547</v>
      </c>
      <c r="P63" s="71">
        <f t="shared" si="21"/>
        <v>6.2993703013708071</v>
      </c>
      <c r="Q63" s="71">
        <f t="shared" si="21"/>
        <v>5.9784040051778513</v>
      </c>
      <c r="R63" s="71">
        <f t="shared" si="21"/>
        <v>5.7846918615649354</v>
      </c>
    </row>
    <row r="64" spans="1:18" ht="15">
      <c r="A64" s="54" t="s">
        <v>45</v>
      </c>
      <c r="B64" s="68">
        <f>[4]WorksheetNONOIL!B71</f>
        <v>894.08203413493095</v>
      </c>
      <c r="C64" s="68">
        <f>[4]Worksheet!C73</f>
        <v>1209.9018783635354</v>
      </c>
      <c r="D64" s="68">
        <f>[4]Worksheet!D73</f>
        <v>1715.6192627299465</v>
      </c>
      <c r="E64" s="68">
        <f>[4]Worksheet!E73</f>
        <v>2195.5552793974812</v>
      </c>
      <c r="F64" s="68">
        <f>[4]Worksheet!F73</f>
        <v>2592.7517740984867</v>
      </c>
      <c r="G64" s="68">
        <f>[4]Worksheet!G73</f>
        <v>3007.434258090304</v>
      </c>
      <c r="H64" s="68">
        <f>[4]Worksheet!H73</f>
        <v>3611.2211954289514</v>
      </c>
      <c r="I64" s="68">
        <f>[4]Worksheet!I73</f>
        <v>4158.9072697413449</v>
      </c>
      <c r="J64" s="58" t="s">
        <v>45</v>
      </c>
      <c r="K64" s="71">
        <f t="shared" si="21"/>
        <v>5.0201901662602824</v>
      </c>
      <c r="L64" s="71">
        <f t="shared" si="21"/>
        <v>5.561521764574195</v>
      </c>
      <c r="M64" s="71">
        <f t="shared" si="21"/>
        <v>5.9852537072967138</v>
      </c>
      <c r="N64" s="71">
        <f t="shared" si="21"/>
        <v>6.156560805287584</v>
      </c>
      <c r="O64" s="71">
        <f t="shared" si="21"/>
        <v>6.0003248561088824</v>
      </c>
      <c r="P64" s="71">
        <f t="shared" si="21"/>
        <v>5.7718072245493994</v>
      </c>
      <c r="Q64" s="71">
        <f t="shared" si="21"/>
        <v>5.7052278168443351</v>
      </c>
      <c r="R64" s="71">
        <f t="shared" si="21"/>
        <v>5.6429225048376894</v>
      </c>
    </row>
    <row r="65" spans="1:18" ht="15">
      <c r="A65" s="54" t="s">
        <v>46</v>
      </c>
      <c r="B65" s="68">
        <f>[4]WorksheetNONOIL!B72</f>
        <v>2357.2216847258742</v>
      </c>
      <c r="C65" s="68">
        <f>[4]Worksheet!C74</f>
        <v>2848.7579081732324</v>
      </c>
      <c r="D65" s="68">
        <f>[4]Worksheet!D74</f>
        <v>3262.4582229018879</v>
      </c>
      <c r="E65" s="68">
        <f>[4]Worksheet!E74</f>
        <v>3757.7169599604058</v>
      </c>
      <c r="F65" s="68">
        <f>[4]Worksheet!F74</f>
        <v>4578.4487588046486</v>
      </c>
      <c r="G65" s="68">
        <f>[4]Worksheet!G74</f>
        <v>5996.8521842823284</v>
      </c>
      <c r="H65" s="68">
        <f>[4]Worksheet!H74</f>
        <v>7703.9161270601371</v>
      </c>
      <c r="I65" s="68">
        <f>[4]Worksheet!I74</f>
        <v>9557.7479842952525</v>
      </c>
      <c r="J65" s="58" t="s">
        <v>46</v>
      </c>
      <c r="K65" s="71">
        <f t="shared" si="21"/>
        <v>13.235587641357792</v>
      </c>
      <c r="L65" s="71">
        <f t="shared" si="21"/>
        <v>13.094804952065594</v>
      </c>
      <c r="M65" s="71">
        <f t="shared" si="21"/>
        <v>11.381686250393795</v>
      </c>
      <c r="N65" s="71">
        <f t="shared" si="21"/>
        <v>10.537021395063851</v>
      </c>
      <c r="O65" s="71">
        <f t="shared" si="21"/>
        <v>10.595761678508007</v>
      </c>
      <c r="P65" s="71">
        <f t="shared" si="21"/>
        <v>11.509037867971337</v>
      </c>
      <c r="Q65" s="71">
        <f t="shared" si="21"/>
        <v>12.171117250412115</v>
      </c>
      <c r="R65" s="71">
        <f t="shared" si="21"/>
        <v>12.968221626038092</v>
      </c>
    </row>
    <row r="66" spans="1:18" ht="15">
      <c r="A66" s="54" t="s">
        <v>47</v>
      </c>
      <c r="B66" s="68">
        <f>[4]WorksheetNONOIL!B73</f>
        <v>483.03722895626902</v>
      </c>
      <c r="C66" s="68">
        <f>[4]Worksheet!C75</f>
        <v>511.39006518431506</v>
      </c>
      <c r="D66" s="68">
        <f>[4]Worksheet!D75</f>
        <v>621.5000170694758</v>
      </c>
      <c r="E66" s="68">
        <f>[4]Worksheet!E75</f>
        <v>656.54133384602164</v>
      </c>
      <c r="F66" s="68">
        <f>[4]Worksheet!F75</f>
        <v>831.09811169498391</v>
      </c>
      <c r="G66" s="68">
        <f>[4]Worksheet!G75</f>
        <v>988.91533212474417</v>
      </c>
      <c r="H66" s="68">
        <f>[4]Worksheet!H75</f>
        <v>1232.5247350403536</v>
      </c>
      <c r="I66" s="68">
        <f>[4]Worksheet!I75</f>
        <v>1691.7840344794643</v>
      </c>
      <c r="J66" s="58" t="s">
        <v>47</v>
      </c>
      <c r="K66" s="71">
        <f t="shared" si="21"/>
        <v>2.7122105737088518</v>
      </c>
      <c r="L66" s="71">
        <f t="shared" si="21"/>
        <v>2.3506922574220721</v>
      </c>
      <c r="M66" s="71">
        <f t="shared" si="21"/>
        <v>2.1682172507966215</v>
      </c>
      <c r="N66" s="71">
        <f t="shared" si="21"/>
        <v>1.841008824026007</v>
      </c>
      <c r="O66" s="71">
        <f t="shared" si="21"/>
        <v>1.9233845319429104</v>
      </c>
      <c r="P66" s="71">
        <f t="shared" si="21"/>
        <v>1.8979063775278304</v>
      </c>
      <c r="Q66" s="71">
        <f t="shared" si="21"/>
        <v>1.9472178586572728</v>
      </c>
      <c r="R66" s="71">
        <f t="shared" si="21"/>
        <v>2.2954602212333053</v>
      </c>
    </row>
    <row r="67" spans="1:18" ht="15">
      <c r="A67" s="54" t="s">
        <v>52</v>
      </c>
      <c r="B67" s="68">
        <f>[4]WorksheetNONOIL!B74</f>
        <v>472.85610000000003</v>
      </c>
      <c r="C67" s="68">
        <f>[4]Worksheet!C76</f>
        <v>738.89503776796414</v>
      </c>
      <c r="D67" s="68">
        <f>[4]Worksheet!D76</f>
        <v>1088.6849002244226</v>
      </c>
      <c r="E67" s="68">
        <f>[4]Worksheet!E76</f>
        <v>1547.2447221114082</v>
      </c>
      <c r="F67" s="68">
        <f>[4]Worksheet!F76</f>
        <v>2239.9398246633409</v>
      </c>
      <c r="G67" s="68">
        <f>[4]Worksheet!G76</f>
        <v>2465.9497529718724</v>
      </c>
      <c r="H67" s="68">
        <f>[4]Worksheet!H76</f>
        <v>3384.9599069094302</v>
      </c>
      <c r="I67" s="68">
        <f>[4]Worksheet!I76</f>
        <v>4061.8075200436701</v>
      </c>
      <c r="J67" s="58" t="s">
        <v>52</v>
      </c>
      <c r="K67" s="71">
        <f t="shared" si="21"/>
        <v>2.6550444507846369</v>
      </c>
      <c r="L67" s="71">
        <f t="shared" si="21"/>
        <v>3.3964579341265155</v>
      </c>
      <c r="M67" s="71">
        <f t="shared" si="21"/>
        <v>3.7980777417814888</v>
      </c>
      <c r="N67" s="71">
        <f t="shared" si="21"/>
        <v>4.3386319177321209</v>
      </c>
      <c r="O67" s="71">
        <f t="shared" si="21"/>
        <v>5.1838231258327463</v>
      </c>
      <c r="P67" s="71">
        <f t="shared" si="21"/>
        <v>4.7326010739189659</v>
      </c>
      <c r="Q67" s="71">
        <f t="shared" si="21"/>
        <v>5.3477664132696692</v>
      </c>
      <c r="R67" s="71">
        <f t="shared" si="21"/>
        <v>5.5111748299689509</v>
      </c>
    </row>
    <row r="68" spans="1:18" ht="15">
      <c r="A68" s="54" t="s">
        <v>115</v>
      </c>
      <c r="B68" s="68">
        <f>[4]WorksheetNONOIL!B75+[4]WorksheetNONOIL!B76</f>
        <v>913.92707483695062</v>
      </c>
      <c r="C68" s="68">
        <f>[4]WorksheetNONOIL!C75+[4]WorksheetNONOIL!C76</f>
        <v>1017.643996087937</v>
      </c>
      <c r="D68" s="68">
        <f>[4]WorksheetNONOIL!D75+[4]WorksheetNONOIL!D76</f>
        <v>1185.1479306478539</v>
      </c>
      <c r="E68" s="68">
        <f>[4]WorksheetNONOIL!E75+[4]WorksheetNONOIL!E76</f>
        <v>1462.167013819289</v>
      </c>
      <c r="F68" s="68">
        <f>[4]WorksheetNONOIL!F75+[4]WorksheetNONOIL!F76</f>
        <v>1944.8306617025805</v>
      </c>
      <c r="G68" s="68">
        <f>[4]WorksheetNONOIL!G75+[4]WorksheetNONOIL!G76</f>
        <v>2590.6174374947914</v>
      </c>
      <c r="H68" s="68">
        <f>[4]WorksheetNONOIL!H75+[4]WorksheetNONOIL!H76</f>
        <v>3279.1233255765064</v>
      </c>
      <c r="I68" s="68">
        <f>[4]WorksheetNONOIL!I75+[4]WorksheetNONOIL!I76</f>
        <v>3712.988387649264</v>
      </c>
      <c r="J68" s="58" t="s">
        <v>115</v>
      </c>
      <c r="K68" s="71">
        <f t="shared" si="21"/>
        <v>5.1316182840142721</v>
      </c>
      <c r="L68" s="71">
        <f t="shared" si="21"/>
        <v>4.677775391576656</v>
      </c>
      <c r="M68" s="71">
        <f t="shared" si="21"/>
        <v>4.1346067858423554</v>
      </c>
      <c r="N68" s="71">
        <f t="shared" si="21"/>
        <v>4.1000653513650498</v>
      </c>
      <c r="O68" s="71">
        <f t="shared" si="21"/>
        <v>4.5008611610705636</v>
      </c>
      <c r="P68" s="71">
        <f t="shared" si="21"/>
        <v>4.9718607818449314</v>
      </c>
      <c r="Q68" s="71">
        <f t="shared" si="21"/>
        <v>5.1805593176133256</v>
      </c>
      <c r="R68" s="71">
        <f t="shared" si="21"/>
        <v>5.0378872078506607</v>
      </c>
    </row>
    <row r="69" spans="1:18" ht="15">
      <c r="A69" s="54" t="s">
        <v>53</v>
      </c>
      <c r="B69" s="68">
        <f>[4]WorksheetNONOIL!B77</f>
        <v>862.13806675830995</v>
      </c>
      <c r="C69" s="68">
        <f>[4]WorksheetNONOIL!C77</f>
        <v>1289.4461006720501</v>
      </c>
      <c r="D69" s="68">
        <f>[4]WorksheetNONOIL!D77</f>
        <v>1799.0260278000001</v>
      </c>
      <c r="E69" s="68">
        <f>[4]WorksheetNONOIL!E77</f>
        <v>2478.6946579999999</v>
      </c>
      <c r="F69" s="68">
        <f>[4]WorksheetNONOIL!F77</f>
        <v>3023.5869011432442</v>
      </c>
      <c r="G69" s="68">
        <f>[4]WorksheetNONOIL!G77</f>
        <v>3896.7987981934129</v>
      </c>
      <c r="H69" s="68">
        <f>[4]WorksheetNONOIL!H77</f>
        <v>4870.6867538379111</v>
      </c>
      <c r="I69" s="68">
        <f>[4]WorksheetNONOIL!I77</f>
        <v>5198.0315173995123</v>
      </c>
      <c r="J69" s="58" t="s">
        <v>53</v>
      </c>
      <c r="K69" s="71">
        <f t="shared" si="21"/>
        <v>4.8408276639697476</v>
      </c>
      <c r="L69" s="71">
        <f t="shared" si="21"/>
        <v>5.9271604428224567</v>
      </c>
      <c r="M69" s="71">
        <f t="shared" si="21"/>
        <v>6.2762335655286643</v>
      </c>
      <c r="N69" s="71">
        <f t="shared" si="21"/>
        <v>6.9505124844346104</v>
      </c>
      <c r="O69" s="71">
        <f t="shared" si="21"/>
        <v>6.9973932016084648</v>
      </c>
      <c r="P69" s="71">
        <f t="shared" si="21"/>
        <v>7.4786577281027986</v>
      </c>
      <c r="Q69" s="71">
        <f t="shared" si="21"/>
        <v>7.6950084337967297</v>
      </c>
      <c r="R69" s="71">
        <f t="shared" si="21"/>
        <v>7.0528355474041531</v>
      </c>
    </row>
    <row r="70" spans="1:18" ht="15">
      <c r="A70" s="54" t="s">
        <v>54</v>
      </c>
      <c r="B70" s="68">
        <f>[4]WorksheetNONOIL!B78</f>
        <v>654.95995300000004</v>
      </c>
      <c r="C70" s="68">
        <f>[4]WorksheetNONOIL!C78</f>
        <v>855.90166658040016</v>
      </c>
      <c r="D70" s="68">
        <f>[4]WorksheetNONOIL!D78</f>
        <v>1131.8424571574933</v>
      </c>
      <c r="E70" s="68">
        <f>[4]WorksheetNONOIL!E78</f>
        <v>1505.6462935113166</v>
      </c>
      <c r="F70" s="68">
        <f>[4]WorksheetNONOIL!F78</f>
        <v>1876.8533126956215</v>
      </c>
      <c r="G70" s="68">
        <f>[4]WorksheetNONOIL!G78</f>
        <v>2306.6377064764174</v>
      </c>
      <c r="H70" s="68">
        <f>[4]WorksheetNONOIL!H78</f>
        <v>2731.9125004194743</v>
      </c>
      <c r="I70" s="68">
        <f>[4]WorksheetNONOIL!I78</f>
        <v>3248.5653725142179</v>
      </c>
      <c r="J70" s="58" t="s">
        <v>54</v>
      </c>
      <c r="K70" s="71">
        <f t="shared" si="21"/>
        <v>3.6775411984720439</v>
      </c>
      <c r="L70" s="71">
        <f t="shared" si="21"/>
        <v>3.9342989974199911</v>
      </c>
      <c r="M70" s="71">
        <f t="shared" si="21"/>
        <v>3.9486408260525887</v>
      </c>
      <c r="N70" s="71">
        <f t="shared" si="21"/>
        <v>4.2219856836408711</v>
      </c>
      <c r="O70" s="71">
        <f t="shared" si="21"/>
        <v>4.3435432947890265</v>
      </c>
      <c r="P70" s="71">
        <f t="shared" si="21"/>
        <v>4.4268526046227148</v>
      </c>
      <c r="Q70" s="71">
        <f t="shared" si="21"/>
        <v>4.3160422325574475</v>
      </c>
      <c r="R70" s="71">
        <f t="shared" si="21"/>
        <v>4.4077449820459682</v>
      </c>
    </row>
    <row r="71" spans="1:18" ht="15">
      <c r="A71" s="54" t="s">
        <v>55</v>
      </c>
      <c r="B71" s="68">
        <f>[4]WorksheetNONOIL!B79</f>
        <v>249.83920972583735</v>
      </c>
      <c r="C71" s="68">
        <f>[4]WorksheetNONOIL!C79</f>
        <v>308.01599573628386</v>
      </c>
      <c r="D71" s="68">
        <f>[4]WorksheetNONOIL!D79</f>
        <v>380.8803199999669</v>
      </c>
      <c r="E71" s="68">
        <f>[4]WorksheetNONOIL!E79</f>
        <v>513.15336004387154</v>
      </c>
      <c r="F71" s="68">
        <f>[4]WorksheetNONOIL!F79</f>
        <v>673.58471741620883</v>
      </c>
      <c r="G71" s="68">
        <f>[4]WorksheetNONOIL!G79</f>
        <v>728.48187188562986</v>
      </c>
      <c r="H71" s="68">
        <f>[4]WorksheetNONOIL!H79</f>
        <v>872.4954531387001</v>
      </c>
      <c r="I71" s="68">
        <f>[4]WorksheetNONOIL!I79</f>
        <v>1064.7333942261016</v>
      </c>
      <c r="J71" s="58" t="s">
        <v>55</v>
      </c>
      <c r="K71" s="71">
        <f t="shared" si="21"/>
        <v>1.4028246804281546</v>
      </c>
      <c r="L71" s="71">
        <f t="shared" si="21"/>
        <v>1.4158484210647897</v>
      </c>
      <c r="M71" s="71">
        <f t="shared" si="21"/>
        <v>1.3287711305413337</v>
      </c>
      <c r="N71" s="71">
        <f t="shared" si="21"/>
        <v>1.4389343293668801</v>
      </c>
      <c r="O71" s="71">
        <f t="shared" si="21"/>
        <v>1.5588561785915218</v>
      </c>
      <c r="P71" s="71">
        <f t="shared" si="21"/>
        <v>1.3980877286982396</v>
      </c>
      <c r="Q71" s="71">
        <f t="shared" si="21"/>
        <v>1.3784216086286674</v>
      </c>
      <c r="R71" s="71">
        <f t="shared" si="21"/>
        <v>1.4446602538229607</v>
      </c>
    </row>
    <row r="72" spans="1:18" ht="15">
      <c r="A72" s="54" t="s">
        <v>117</v>
      </c>
      <c r="B72" s="68">
        <f>[4]WorksheetNONOIL!B80</f>
        <v>661.61552598741434</v>
      </c>
      <c r="C72" s="68">
        <f>[4]WorksheetNONOIL!C80</f>
        <v>806.75479014733469</v>
      </c>
      <c r="D72" s="68">
        <f>[4]WorksheetNONOIL!D80</f>
        <v>1039.1841951665117</v>
      </c>
      <c r="E72" s="68">
        <f>[4]WorksheetNONOIL!E80</f>
        <v>1317.8458405041961</v>
      </c>
      <c r="F72" s="68">
        <f>[4]WorksheetNONOIL!F80</f>
        <v>1721.5032083199999</v>
      </c>
      <c r="G72" s="68">
        <f>[4]WorksheetNONOIL!G80</f>
        <v>2158.7082136274053</v>
      </c>
      <c r="H72" s="68">
        <f>[4]WorksheetNONOIL!H80</f>
        <v>2491.5335285880515</v>
      </c>
      <c r="I72" s="68">
        <f>[4]WorksheetNONOIL!I80</f>
        <v>2756.3187628052183</v>
      </c>
      <c r="J72" s="58" t="s">
        <v>117</v>
      </c>
      <c r="K72" s="71">
        <f t="shared" si="21"/>
        <v>3.7149116418839534</v>
      </c>
      <c r="L72" s="71">
        <f t="shared" si="21"/>
        <v>3.7083869397306275</v>
      </c>
      <c r="M72" s="71">
        <f t="shared" si="21"/>
        <v>3.6253854172675863</v>
      </c>
      <c r="N72" s="71">
        <f t="shared" si="21"/>
        <v>3.6953740701468196</v>
      </c>
      <c r="O72" s="71">
        <f t="shared" si="21"/>
        <v>3.9840213760321626</v>
      </c>
      <c r="P72" s="71">
        <f t="shared" si="21"/>
        <v>4.1429493029119646</v>
      </c>
      <c r="Q72" s="71">
        <f t="shared" si="21"/>
        <v>3.9362768505827845</v>
      </c>
      <c r="R72" s="71">
        <f t="shared" si="21"/>
        <v>3.7398509195679366</v>
      </c>
    </row>
    <row r="73" spans="1:18" ht="15">
      <c r="B73" s="68"/>
      <c r="C73" s="68"/>
      <c r="D73" s="68"/>
      <c r="E73" s="68"/>
      <c r="F73" s="68"/>
      <c r="G73" s="68"/>
      <c r="K73" s="71"/>
      <c r="L73" s="71"/>
      <c r="M73" s="71"/>
      <c r="N73" s="71"/>
      <c r="O73" s="71"/>
      <c r="P73" s="71"/>
      <c r="Q73" s="71"/>
    </row>
    <row r="74" spans="1:18">
      <c r="A74" s="53" t="s">
        <v>48</v>
      </c>
      <c r="B74" s="66">
        <f>[4]WorksheetNONOIL!B82</f>
        <v>17809.724423267504</v>
      </c>
      <c r="C74" s="66">
        <f>[4]WorksheetNONOIL!C82</f>
        <v>21754.870871321113</v>
      </c>
      <c r="D74" s="66">
        <f>[4]WorksheetNONOIL!D82</f>
        <v>28664.102586635701</v>
      </c>
      <c r="E74" s="66">
        <f>[4]WorksheetNONOIL!E82</f>
        <v>35662.041663128228</v>
      </c>
      <c r="F74" s="66">
        <f>[4]WorksheetNONOIL!F82</f>
        <v>43210.190052607351</v>
      </c>
      <c r="G74" s="66">
        <f>[4]WorksheetNONOIL!G82</f>
        <v>52105.590867600258</v>
      </c>
      <c r="H74" s="66">
        <f>[4]WorksheetNONOIL!H82</f>
        <v>63296.704555198346</v>
      </c>
      <c r="I74" s="66">
        <f>[4]WorksheetNONOIL!I82</f>
        <v>73701.300455143675</v>
      </c>
      <c r="J74" s="55" t="s">
        <v>48</v>
      </c>
      <c r="K74" s="67">
        <f t="shared" ref="K74:R74" si="22">B74/B$74*100</f>
        <v>100</v>
      </c>
      <c r="L74" s="67">
        <f t="shared" si="22"/>
        <v>100</v>
      </c>
      <c r="M74" s="67">
        <f t="shared" si="22"/>
        <v>100</v>
      </c>
      <c r="N74" s="67">
        <f t="shared" si="22"/>
        <v>100</v>
      </c>
      <c r="O74" s="67">
        <f t="shared" si="22"/>
        <v>100</v>
      </c>
      <c r="P74" s="67">
        <f t="shared" si="22"/>
        <v>100</v>
      </c>
      <c r="Q74" s="67">
        <f t="shared" si="22"/>
        <v>100</v>
      </c>
      <c r="R74" s="67">
        <f t="shared" si="22"/>
        <v>100</v>
      </c>
    </row>
    <row r="75" spans="1:18" ht="15">
      <c r="B75" s="68"/>
      <c r="C75" s="68"/>
      <c r="D75" s="68"/>
      <c r="E75" s="68"/>
      <c r="F75" s="68"/>
      <c r="G75" s="68"/>
      <c r="H75" s="68"/>
    </row>
    <row r="76" spans="1:18" ht="15">
      <c r="A76" s="57" t="s">
        <v>118</v>
      </c>
      <c r="B76" s="68">
        <f>[4]WorksheetNONOIL!B86</f>
        <v>895.36021238331523</v>
      </c>
      <c r="C76" s="68">
        <f>[4]WorksheetNONOIL!C86</f>
        <v>1399.5772845737665</v>
      </c>
      <c r="D76" s="68">
        <f>[4]WorksheetNONOIL!D86</f>
        <v>1514.4953769999993</v>
      </c>
      <c r="E76" s="68">
        <f>[4]WorksheetNONOIL!E86</f>
        <v>935.55028999999922</v>
      </c>
      <c r="F76" s="68">
        <f>[4]WorksheetNONOIL!F86</f>
        <v>2654.4</v>
      </c>
      <c r="G76" s="68">
        <f>[4]WorksheetNONOIL!G86</f>
        <v>3964.48</v>
      </c>
      <c r="H76" s="68">
        <f>[4]WorksheetNONOIL!H86</f>
        <v>5167</v>
      </c>
      <c r="I76" s="68">
        <f>[4]WorksheetNONOIL!I86</f>
        <v>6290.1102447735939</v>
      </c>
      <c r="J76" s="100" t="s">
        <v>119</v>
      </c>
    </row>
    <row r="77" spans="1:18" ht="15">
      <c r="B77" s="68"/>
      <c r="C77" s="68"/>
      <c r="D77" s="68"/>
      <c r="E77" s="68"/>
      <c r="F77" s="68"/>
      <c r="G77" s="68"/>
      <c r="J77" s="111" t="s">
        <v>121</v>
      </c>
    </row>
    <row r="78" spans="1:18" ht="25.5">
      <c r="A78" s="113" t="s">
        <v>50</v>
      </c>
      <c r="B78" s="66">
        <f>[4]WorksheetNONOIL!B88</f>
        <v>18705.084635650819</v>
      </c>
      <c r="C78" s="66">
        <f>[4]WorksheetNONOIL!C88</f>
        <v>23169.488125808715</v>
      </c>
      <c r="D78" s="66">
        <f>[4]WorksheetNONOIL!D88</f>
        <v>30265.88963460131</v>
      </c>
      <c r="E78" s="66">
        <f>[4]WorksheetNONOIL!E88</f>
        <v>36698.08218212823</v>
      </c>
      <c r="F78" s="66">
        <f>[4]WorksheetNONOIL!F88</f>
        <v>44352.945139587355</v>
      </c>
      <c r="G78" s="66">
        <f>[4]WorksheetNONOIL!G88</f>
        <v>56070.070867600261</v>
      </c>
      <c r="H78" s="66">
        <f>[4]WorksheetNONOIL!H88</f>
        <v>68463.704555198346</v>
      </c>
      <c r="I78" s="66">
        <f>[4]WorksheetNONOIL!I88</f>
        <v>79991.410699917265</v>
      </c>
      <c r="J78" s="111" t="s">
        <v>90</v>
      </c>
    </row>
    <row r="79" spans="1:18">
      <c r="B79" s="114" t="s">
        <v>112</v>
      </c>
      <c r="C79" s="110"/>
      <c r="D79" s="110"/>
      <c r="E79" s="110"/>
      <c r="F79" s="110"/>
      <c r="G79" s="110"/>
      <c r="H79" s="110"/>
    </row>
    <row r="80" spans="1:18">
      <c r="A80" s="57" t="s">
        <v>119</v>
      </c>
      <c r="C80" s="110"/>
      <c r="D80" s="110"/>
      <c r="E80" s="110"/>
      <c r="G80" s="110"/>
    </row>
    <row r="81" spans="1:10">
      <c r="A81" s="109" t="s">
        <v>121</v>
      </c>
    </row>
    <row r="82" spans="1:10">
      <c r="A82" s="109" t="s">
        <v>90</v>
      </c>
    </row>
    <row r="84" spans="1:10">
      <c r="A84" s="53" t="s">
        <v>142</v>
      </c>
    </row>
    <row r="85" spans="1:10">
      <c r="A85" s="115"/>
      <c r="B85" s="115">
        <v>2006</v>
      </c>
      <c r="C85" s="115">
        <v>2007</v>
      </c>
      <c r="D85" s="115">
        <v>2008</v>
      </c>
      <c r="E85" s="115">
        <v>2009</v>
      </c>
      <c r="F85" s="115">
        <v>2010</v>
      </c>
      <c r="G85" s="116" t="s">
        <v>70</v>
      </c>
      <c r="H85" s="116" t="s">
        <v>80</v>
      </c>
      <c r="I85" s="115" t="s">
        <v>102</v>
      </c>
    </row>
    <row r="86" spans="1:10" ht="15">
      <c r="A86" s="54" t="s">
        <v>126</v>
      </c>
      <c r="B86" s="117">
        <v>21.880007954239726</v>
      </c>
      <c r="C86" s="117">
        <v>22.389618426905447</v>
      </c>
      <c r="D86" s="117">
        <v>22.900352091300917</v>
      </c>
      <c r="E86" s="117">
        <v>23.419663445962684</v>
      </c>
      <c r="F86" s="117">
        <v>24.23</v>
      </c>
      <c r="G86" s="117">
        <v>24.61</v>
      </c>
      <c r="H86" s="117">
        <v>25.867273999999998</v>
      </c>
      <c r="I86" s="117">
        <v>26.479011</v>
      </c>
    </row>
    <row r="87" spans="1:10" ht="15">
      <c r="A87" s="54" t="s">
        <v>127</v>
      </c>
      <c r="B87" s="117">
        <v>0.91999600621888766</v>
      </c>
      <c r="C87" s="117">
        <v>0.9399818694004114</v>
      </c>
      <c r="D87" s="117">
        <v>1.0700141467790372</v>
      </c>
      <c r="E87" s="117">
        <v>1.4199833763304521</v>
      </c>
      <c r="F87" s="117">
        <v>1.4305000000000001</v>
      </c>
      <c r="G87" s="117">
        <v>1.5137</v>
      </c>
      <c r="H87" s="117">
        <v>1.8080333333333334</v>
      </c>
      <c r="I87" s="117">
        <v>1.9200125000000001</v>
      </c>
    </row>
    <row r="88" spans="1:10" ht="15">
      <c r="A88" s="118" t="s">
        <v>128</v>
      </c>
      <c r="B88" s="118">
        <f>B78</f>
        <v>18705.084635650819</v>
      </c>
      <c r="C88" s="118">
        <f t="shared" ref="C88:I88" si="23">C78</f>
        <v>23169.488125808715</v>
      </c>
      <c r="D88" s="118">
        <f t="shared" si="23"/>
        <v>30265.88963460131</v>
      </c>
      <c r="E88" s="118">
        <f t="shared" si="23"/>
        <v>36698.08218212823</v>
      </c>
      <c r="F88" s="118">
        <f t="shared" si="23"/>
        <v>44352.945139587355</v>
      </c>
      <c r="G88" s="118">
        <f t="shared" si="23"/>
        <v>56070.070867600261</v>
      </c>
      <c r="H88" s="118">
        <f t="shared" si="23"/>
        <v>68463.704555198346</v>
      </c>
      <c r="I88" s="118">
        <f t="shared" si="23"/>
        <v>79991.410699917265</v>
      </c>
    </row>
    <row r="89" spans="1:10" ht="15">
      <c r="A89" s="119" t="s">
        <v>129</v>
      </c>
      <c r="B89" s="119">
        <f>B88/B87</f>
        <v>20331.701995671989</v>
      </c>
      <c r="C89" s="119">
        <f t="shared" ref="C89:I89" si="24">C88/C87</f>
        <v>24648.867047390919</v>
      </c>
      <c r="D89" s="119">
        <f t="shared" si="24"/>
        <v>28285.504192358454</v>
      </c>
      <c r="E89" s="119">
        <f t="shared" si="24"/>
        <v>25844.022397617151</v>
      </c>
      <c r="F89" s="119">
        <f t="shared" si="24"/>
        <v>31005.204571539569</v>
      </c>
      <c r="G89" s="119">
        <f t="shared" si="24"/>
        <v>37041.732752593154</v>
      </c>
      <c r="H89" s="119">
        <f t="shared" si="24"/>
        <v>37866.39510067938</v>
      </c>
      <c r="I89" s="119">
        <f t="shared" si="24"/>
        <v>41661.921836403286</v>
      </c>
    </row>
    <row r="90" spans="1:10" ht="15">
      <c r="A90" s="119" t="s">
        <v>130</v>
      </c>
      <c r="B90" s="119">
        <f>B88/B86</f>
        <v>854.89386817276284</v>
      </c>
      <c r="C90" s="119">
        <f t="shared" ref="C90:I90" si="25">C88/C86</f>
        <v>1034.8317547906981</v>
      </c>
      <c r="D90" s="119">
        <f t="shared" si="25"/>
        <v>1321.6342488506243</v>
      </c>
      <c r="E90" s="119">
        <f t="shared" si="25"/>
        <v>1566.9773507549962</v>
      </c>
      <c r="F90" s="119">
        <f t="shared" si="25"/>
        <v>1830.4971167803283</v>
      </c>
      <c r="G90" s="119">
        <f t="shared" si="25"/>
        <v>2278.3450169687226</v>
      </c>
      <c r="H90" s="119">
        <f t="shared" si="25"/>
        <v>2646.7305582798695</v>
      </c>
      <c r="I90" s="119">
        <f t="shared" si="25"/>
        <v>3020.9364956990753</v>
      </c>
    </row>
    <row r="91" spans="1:10" ht="15">
      <c r="A91" s="119" t="s">
        <v>131</v>
      </c>
      <c r="B91" s="119">
        <f>B89/B86</f>
        <v>929.23649928254622</v>
      </c>
      <c r="C91" s="119">
        <f t="shared" ref="C91:I91" si="26">C89/C86</f>
        <v>1100.9060796574609</v>
      </c>
      <c r="D91" s="119">
        <f t="shared" si="26"/>
        <v>1235.1558648350729</v>
      </c>
      <c r="E91" s="119">
        <f t="shared" si="26"/>
        <v>1103.5180952641915</v>
      </c>
      <c r="F91" s="119">
        <f t="shared" si="26"/>
        <v>1279.6204940792229</v>
      </c>
      <c r="G91" s="119">
        <f t="shared" si="26"/>
        <v>1505.1496445588441</v>
      </c>
      <c r="H91" s="119">
        <f t="shared" si="26"/>
        <v>1463.8726562636396</v>
      </c>
      <c r="I91" s="119">
        <f t="shared" si="26"/>
        <v>1573.3941813915665</v>
      </c>
    </row>
    <row r="92" spans="1:10" ht="15">
      <c r="A92" s="120" t="s">
        <v>132</v>
      </c>
      <c r="B92" s="115"/>
      <c r="C92" s="115"/>
      <c r="D92" s="115"/>
      <c r="E92" s="115"/>
      <c r="F92" s="115"/>
      <c r="G92" s="115"/>
      <c r="H92" s="115"/>
      <c r="I92" s="115"/>
    </row>
    <row r="93" spans="1:10" ht="15">
      <c r="A93" s="121" t="s">
        <v>133</v>
      </c>
      <c r="B93" s="122"/>
      <c r="C93" s="119">
        <f>[4]WorksheetNONOIL!C94</f>
        <v>23.867325794661198</v>
      </c>
      <c r="D93" s="119">
        <f>[4]WorksheetNONOIL!D94</f>
        <v>30.628218760205783</v>
      </c>
      <c r="E93" s="119">
        <f>[4]WorksheetNONOIL!E94</f>
        <v>21.252283098836628</v>
      </c>
      <c r="F93" s="119">
        <f>[4]WorksheetNONOIL!F94</f>
        <v>20.859027235998198</v>
      </c>
      <c r="G93" s="119">
        <f>[4]WorksheetNONOIL!G94</f>
        <v>26.417920368392302</v>
      </c>
      <c r="H93" s="119">
        <f>[4]WorksheetNONOIL!H94</f>
        <v>22.103830966904781</v>
      </c>
      <c r="I93" s="119">
        <f>[4]WorksheetNONOIL!I94</f>
        <v>16.83768972131034</v>
      </c>
      <c r="J93" s="123"/>
    </row>
    <row r="94" spans="1:10" ht="15">
      <c r="A94" s="121" t="s">
        <v>134</v>
      </c>
      <c r="B94" s="122"/>
      <c r="C94" s="119">
        <f>[4]WorksheetNONOIL!C95</f>
        <v>6.457020437776535</v>
      </c>
      <c r="D94" s="119">
        <f>[4]WorksheetNONOIL!D95</f>
        <v>8.4264784945137734</v>
      </c>
      <c r="E94" s="119">
        <f>[4]WorksheetNONOIL!E95</f>
        <v>3.9949002732821555</v>
      </c>
      <c r="F94" s="119">
        <f>[4]WorksheetNONOIL!F95</f>
        <v>7.7171007429216161</v>
      </c>
      <c r="G94" s="119">
        <f>[4]WorksheetNONOIL!G95</f>
        <v>9.6411526534528491</v>
      </c>
      <c r="H94" s="119">
        <f>[4]WorksheetNONOIL!H95</f>
        <v>7.8545968053896047</v>
      </c>
      <c r="I94" s="119">
        <f>[4]WorksheetNONOIL!I95</f>
        <v>5.8130125153797536</v>
      </c>
    </row>
    <row r="95" spans="1:10" ht="15">
      <c r="A95" s="124" t="s">
        <v>56</v>
      </c>
      <c r="B95" s="124"/>
      <c r="C95" s="125">
        <f>[4]WorksheetNONOIL!C93</f>
        <v>16.354304568444022</v>
      </c>
      <c r="D95" s="125">
        <f>[4]WorksheetNONOIL!D93</f>
        <v>20.476308530868124</v>
      </c>
      <c r="E95" s="125">
        <f>[4]WorksheetNONOIL!E93</f>
        <v>16.594451055008278</v>
      </c>
      <c r="F95" s="125">
        <f>[4]WorksheetNONOIL!F93</f>
        <v>12.200408665325284</v>
      </c>
      <c r="G95" s="125">
        <f>[4]WorksheetNONOIL!G93</f>
        <v>15.30152439017715</v>
      </c>
      <c r="H95" s="125">
        <f>[4]WorksheetNONOIL!H93</f>
        <v>13.211522349136587</v>
      </c>
      <c r="I95" s="125">
        <f>[4]WorksheetNONOIL!I93</f>
        <v>10.419018364426762</v>
      </c>
    </row>
    <row r="96" spans="1:10">
      <c r="A96" s="109" t="s">
        <v>121</v>
      </c>
    </row>
    <row r="97" spans="1:1">
      <c r="A97" s="109" t="s">
        <v>90</v>
      </c>
    </row>
  </sheetData>
  <pageMargins left="0.7" right="0.7" top="0.75" bottom="0.75" header="0.3" footer="0.3"/>
  <pageSetup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view="pageBreakPreview" zoomScale="60" zoomScaleNormal="100" workbookViewId="0">
      <selection activeCell="U41" sqref="U41"/>
    </sheetView>
  </sheetViews>
  <sheetFormatPr defaultRowHeight="15"/>
  <cols>
    <col min="1" max="1" width="11.140625" style="11" customWidth="1"/>
    <col min="2" max="2" width="71.28515625" style="10" customWidth="1"/>
    <col min="3" max="3" width="1.7109375" customWidth="1"/>
  </cols>
  <sheetData>
    <row r="1" spans="1:2" ht="9.75" customHeight="1"/>
    <row r="2" spans="1:2">
      <c r="A2" s="15" t="s">
        <v>14</v>
      </c>
    </row>
    <row r="3" spans="1:2" ht="30.75" customHeight="1">
      <c r="A3" s="16">
        <v>0</v>
      </c>
      <c r="B3" s="13" t="s">
        <v>17</v>
      </c>
    </row>
    <row r="4" spans="1:2">
      <c r="A4" s="10" t="s">
        <v>10</v>
      </c>
      <c r="B4" s="10" t="s">
        <v>18</v>
      </c>
    </row>
    <row r="5" spans="1:2">
      <c r="A5" s="10" t="s">
        <v>11</v>
      </c>
      <c r="B5" s="10" t="s">
        <v>19</v>
      </c>
    </row>
    <row r="6" spans="1:2" ht="15.75">
      <c r="A6" s="10" t="s">
        <v>6</v>
      </c>
      <c r="B6" s="13" t="s">
        <v>20</v>
      </c>
    </row>
    <row r="7" spans="1:2">
      <c r="A7" s="10" t="s">
        <v>12</v>
      </c>
      <c r="B7" s="10" t="s">
        <v>21</v>
      </c>
    </row>
    <row r="8" spans="1:2">
      <c r="A8" s="10" t="s">
        <v>71</v>
      </c>
      <c r="B8" s="10" t="s">
        <v>72</v>
      </c>
    </row>
    <row r="9" spans="1:2">
      <c r="A9" s="10" t="s">
        <v>150</v>
      </c>
      <c r="B9" s="10" t="s">
        <v>5</v>
      </c>
    </row>
    <row r="10" spans="1:2">
      <c r="A10" s="10" t="s">
        <v>13</v>
      </c>
      <c r="B10" s="10" t="s">
        <v>4</v>
      </c>
    </row>
    <row r="11" spans="1:2">
      <c r="A11" s="10" t="s">
        <v>15</v>
      </c>
      <c r="B11" s="10" t="s">
        <v>22</v>
      </c>
    </row>
    <row r="12" spans="1:2" ht="52.5" customHeight="1">
      <c r="A12" s="10"/>
    </row>
    <row r="13" spans="1:2">
      <c r="A13" s="11" t="s">
        <v>23</v>
      </c>
    </row>
    <row r="14" spans="1:2">
      <c r="A14" s="11" t="s">
        <v>24</v>
      </c>
    </row>
    <row r="32" spans="1:1">
      <c r="A32" s="24" t="s">
        <v>74</v>
      </c>
    </row>
    <row r="33" spans="1:1">
      <c r="A33" s="24"/>
    </row>
    <row r="34" spans="1:1">
      <c r="A34" s="24" t="s">
        <v>75</v>
      </c>
    </row>
    <row r="35" spans="1:1">
      <c r="A35" s="24" t="s">
        <v>144</v>
      </c>
    </row>
    <row r="36" spans="1:1">
      <c r="A36" s="24" t="s">
        <v>76</v>
      </c>
    </row>
    <row r="37" spans="1:1">
      <c r="A37" s="24" t="s">
        <v>77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view="pageBreakPreview" zoomScale="60" zoomScaleNormal="100" workbookViewId="0">
      <selection activeCell="U41" sqref="U41"/>
    </sheetView>
  </sheetViews>
  <sheetFormatPr defaultRowHeight="15.75"/>
  <cols>
    <col min="1" max="1" width="1.28515625" style="13" customWidth="1"/>
    <col min="2" max="2" width="94.42578125" style="13" customWidth="1"/>
    <col min="3" max="3" width="7.140625" style="13" customWidth="1"/>
    <col min="4" max="4" width="0.7109375" style="13" customWidth="1"/>
    <col min="5" max="5" width="9.140625" style="13"/>
    <col min="6" max="16384" width="9.140625" style="174"/>
  </cols>
  <sheetData>
    <row r="2" spans="2:3" ht="17.25" customHeight="1"/>
    <row r="3" spans="2:3" ht="18.75" customHeight="1">
      <c r="B3" s="38" t="s">
        <v>151</v>
      </c>
      <c r="C3" s="171" t="s">
        <v>3</v>
      </c>
    </row>
    <row r="4" spans="2:3" ht="23.25" customHeight="1">
      <c r="C4" s="14"/>
    </row>
    <row r="5" spans="2:3">
      <c r="B5" s="12" t="s">
        <v>152</v>
      </c>
      <c r="C5" s="14">
        <v>3</v>
      </c>
    </row>
    <row r="7" spans="2:3" ht="29.25" customHeight="1">
      <c r="B7" s="12" t="s">
        <v>153</v>
      </c>
      <c r="C7" s="14">
        <v>3</v>
      </c>
    </row>
    <row r="8" spans="2:3" ht="45" customHeight="1">
      <c r="B8" s="12" t="s">
        <v>154</v>
      </c>
      <c r="C8" s="14">
        <v>3</v>
      </c>
    </row>
    <row r="9" spans="2:3" ht="51.75" customHeight="1">
      <c r="B9" s="176" t="str">
        <f>'1.1'!B2</f>
        <v>Table 1.1: Gross Domestic Product (GDP) at Current Market Prices by Economic Activity (Gh¢ Million)</v>
      </c>
      <c r="C9" s="13">
        <v>4</v>
      </c>
    </row>
    <row r="10" spans="2:3" ht="37.5" customHeight="1">
      <c r="B10" s="176" t="str">
        <f>'1.2'!B2</f>
        <v>Table 1.2: Distribution of Gross Domestic Product (at Basic Prices) by Economic Activity (percent)</v>
      </c>
      <c r="C10" s="13">
        <v>5</v>
      </c>
    </row>
    <row r="11" spans="2:3" ht="37.5" customHeight="1">
      <c r="B11" s="176" t="str">
        <f>'1.3'!B2</f>
        <v>Table 1.3: Gross Domestic Product (GDP) at Constant 2013 Prices by Economic Activity (Gh¢ Million)</v>
      </c>
      <c r="C11" s="13">
        <v>6</v>
      </c>
    </row>
    <row r="12" spans="2:3" ht="37.5" customHeight="1">
      <c r="B12" s="176" t="str">
        <f>'1.4'!B2</f>
        <v>Table 1.4: Growth Rates of Gross Domestic Product at Constant 2013 Prices (percent)</v>
      </c>
      <c r="C12" s="13">
        <v>7</v>
      </c>
    </row>
    <row r="13" spans="2:3" ht="39.75" customHeight="1">
      <c r="B13" s="176" t="str">
        <f>'1.5-6nonoil'!A2</f>
        <v>Table 1.5: Non-Oil GDP at Current Market Prices by Economic Activity (Gh¢ Million)</v>
      </c>
      <c r="C13" s="13">
        <v>8</v>
      </c>
    </row>
    <row r="14" spans="2:3" ht="37.5" customHeight="1">
      <c r="B14" s="176" t="str">
        <f>'1.5-6nonoil'!A38</f>
        <v>Table 1.6: Distribution of Non-Oil GDP (at Basic Prices) by Economic Activity (percent)</v>
      </c>
      <c r="C14" s="13">
        <v>8</v>
      </c>
    </row>
    <row r="15" spans="2:3" ht="37.5" customHeight="1">
      <c r="B15" s="176" t="str">
        <f>'1.7-8nonoil'!A2</f>
        <v>Table 1.7: Non-Oil GDP at 2013 Constant Prices by Economic Activity (Gh¢ Million)</v>
      </c>
      <c r="C15" s="13">
        <v>9</v>
      </c>
    </row>
    <row r="16" spans="2:3" ht="37.5" customHeight="1">
      <c r="B16" s="176" t="str">
        <f>'1.7-8nonoil'!A36</f>
        <v>Table 1.8: Growth Rates of Non-Oil GDP at 2013 Constant Prices (percent)</v>
      </c>
      <c r="C16" s="13">
        <v>9</v>
      </c>
    </row>
  </sheetData>
  <pageMargins left="0.7" right="0.7" top="0.75" bottom="0.75" header="0.3" footer="0.3"/>
  <pageSetup scale="81" orientation="portrait" r:id="rId1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8"/>
  <sheetViews>
    <sheetView view="pageBreakPreview" topLeftCell="A37" zoomScale="80" zoomScaleNormal="110" zoomScaleSheetLayoutView="80" workbookViewId="0">
      <selection activeCell="U41" sqref="U41"/>
    </sheetView>
  </sheetViews>
  <sheetFormatPr defaultRowHeight="15.75"/>
  <cols>
    <col min="1" max="1" width="1.42578125" style="174" customWidth="1"/>
    <col min="2" max="2" width="80.7109375" style="174" customWidth="1"/>
    <col min="3" max="5" width="17" style="174" bestFit="1" customWidth="1"/>
    <col min="6" max="6" width="17.42578125" style="174" customWidth="1"/>
    <col min="7" max="7" width="18.140625" style="174" customWidth="1"/>
    <col min="8" max="8" width="19.42578125" style="174" customWidth="1"/>
    <col min="9" max="9" width="17" style="174" customWidth="1"/>
    <col min="10" max="10" width="10.42578125" style="174" bestFit="1" customWidth="1"/>
    <col min="11" max="13" width="9.140625" style="174"/>
    <col min="14" max="14" width="11.28515625" style="174" customWidth="1"/>
    <col min="15" max="16384" width="9.140625" style="174"/>
  </cols>
  <sheetData>
    <row r="1" spans="2:9" ht="23.25">
      <c r="B1" s="409" t="s">
        <v>211</v>
      </c>
      <c r="C1" s="410"/>
      <c r="D1" s="410"/>
      <c r="E1" s="331"/>
      <c r="F1" s="331"/>
      <c r="G1" s="332"/>
      <c r="H1" s="332"/>
      <c r="I1" s="332"/>
    </row>
    <row r="2" spans="2:9" ht="23.25">
      <c r="B2" s="331"/>
      <c r="C2" s="331"/>
      <c r="D2" s="331"/>
      <c r="E2" s="331"/>
      <c r="F2" s="331"/>
      <c r="G2" s="332"/>
      <c r="H2" s="332"/>
      <c r="I2" s="332"/>
    </row>
    <row r="3" spans="2:9" ht="23.25">
      <c r="B3" s="331" t="s">
        <v>146</v>
      </c>
      <c r="C3" s="331"/>
      <c r="D3" s="331"/>
      <c r="E3" s="331"/>
      <c r="F3" s="331"/>
      <c r="G3" s="332"/>
      <c r="H3" s="332"/>
      <c r="I3" s="332"/>
    </row>
    <row r="4" spans="2:9" ht="23.25">
      <c r="B4" s="333"/>
      <c r="C4" s="333"/>
      <c r="D4" s="333"/>
      <c r="E4" s="333"/>
      <c r="F4" s="333"/>
      <c r="G4" s="332"/>
      <c r="H4" s="332"/>
      <c r="I4" s="332"/>
    </row>
    <row r="5" spans="2:9" ht="23.25">
      <c r="B5" s="333" t="s">
        <v>206</v>
      </c>
      <c r="C5" s="333"/>
      <c r="D5" s="333"/>
      <c r="E5" s="333"/>
      <c r="F5" s="333"/>
      <c r="G5" s="332"/>
      <c r="H5" s="332"/>
      <c r="I5" s="332"/>
    </row>
    <row r="6" spans="2:9" ht="15.75" customHeight="1">
      <c r="B6" s="334"/>
      <c r="C6" s="334"/>
      <c r="D6" s="334"/>
      <c r="E6" s="334"/>
      <c r="F6" s="334"/>
      <c r="G6" s="332"/>
      <c r="H6" s="332"/>
      <c r="I6" s="332"/>
    </row>
    <row r="7" spans="2:9" ht="2.25" customHeight="1">
      <c r="B7" s="333"/>
      <c r="C7" s="333"/>
      <c r="D7" s="333"/>
      <c r="E7" s="333"/>
      <c r="F7" s="333"/>
      <c r="G7" s="332"/>
      <c r="H7" s="332"/>
      <c r="I7" s="332"/>
    </row>
    <row r="8" spans="2:9" ht="23.25">
      <c r="B8" s="334" t="s">
        <v>212</v>
      </c>
      <c r="C8" s="334"/>
      <c r="D8" s="334"/>
      <c r="E8" s="334"/>
      <c r="F8" s="334"/>
      <c r="G8" s="332"/>
      <c r="H8" s="332"/>
      <c r="I8" s="332"/>
    </row>
    <row r="9" spans="2:9" ht="23.25">
      <c r="B9" s="334" t="s">
        <v>213</v>
      </c>
      <c r="C9" s="334"/>
      <c r="D9" s="334"/>
      <c r="E9" s="334"/>
      <c r="F9" s="334"/>
      <c r="G9" s="332"/>
      <c r="H9" s="332"/>
      <c r="I9" s="332"/>
    </row>
    <row r="10" spans="2:9" ht="8.25" customHeight="1">
      <c r="B10" s="334"/>
      <c r="C10" s="334"/>
      <c r="D10" s="334"/>
      <c r="E10" s="334"/>
      <c r="F10" s="334"/>
      <c r="G10" s="332"/>
      <c r="H10" s="332"/>
      <c r="I10" s="332"/>
    </row>
    <row r="11" spans="2:9" ht="9.75" customHeight="1">
      <c r="B11" s="333"/>
      <c r="C11" s="333"/>
      <c r="D11" s="333"/>
      <c r="E11" s="333"/>
      <c r="F11" s="333"/>
      <c r="G11" s="332"/>
      <c r="H11" s="332"/>
      <c r="I11" s="332"/>
    </row>
    <row r="12" spans="2:9" ht="23.25">
      <c r="B12" s="334" t="s">
        <v>214</v>
      </c>
      <c r="C12" s="334"/>
      <c r="D12" s="334"/>
      <c r="E12" s="334"/>
      <c r="F12" s="334"/>
      <c r="G12" s="332"/>
      <c r="H12" s="332"/>
      <c r="I12" s="332"/>
    </row>
    <row r="13" spans="2:9" ht="25.5" customHeight="1">
      <c r="B13" s="334" t="s">
        <v>215</v>
      </c>
      <c r="C13" s="334"/>
      <c r="D13" s="334"/>
      <c r="E13" s="334"/>
      <c r="F13" s="334"/>
      <c r="G13" s="332"/>
      <c r="H13" s="332"/>
      <c r="I13" s="332"/>
    </row>
    <row r="14" spans="2:9" ht="27" customHeight="1">
      <c r="B14" s="334" t="s">
        <v>216</v>
      </c>
      <c r="C14" s="334"/>
      <c r="D14" s="334"/>
      <c r="E14" s="334"/>
      <c r="F14" s="334"/>
      <c r="G14" s="332"/>
      <c r="H14" s="332"/>
      <c r="I14" s="332"/>
    </row>
    <row r="15" spans="2:9" ht="25.5" customHeight="1">
      <c r="B15" s="333" t="s">
        <v>217</v>
      </c>
      <c r="C15" s="333"/>
      <c r="D15" s="333"/>
      <c r="E15" s="333"/>
      <c r="F15" s="333"/>
      <c r="G15" s="332"/>
      <c r="H15" s="332"/>
      <c r="I15" s="332"/>
    </row>
    <row r="16" spans="2:9" ht="25.5" customHeight="1">
      <c r="B16" s="333" t="s">
        <v>218</v>
      </c>
      <c r="C16" s="333"/>
      <c r="D16" s="333"/>
      <c r="E16" s="333"/>
      <c r="F16" s="333"/>
      <c r="G16" s="332"/>
      <c r="H16" s="332"/>
      <c r="I16" s="332"/>
    </row>
    <row r="17" spans="2:9" ht="27" customHeight="1">
      <c r="B17" s="333"/>
      <c r="C17" s="333"/>
      <c r="D17" s="333"/>
      <c r="E17" s="333"/>
      <c r="F17" s="333"/>
      <c r="G17" s="332"/>
      <c r="H17" s="332"/>
      <c r="I17" s="332"/>
    </row>
    <row r="18" spans="2:9" ht="23.25">
      <c r="B18" s="335" t="s">
        <v>219</v>
      </c>
      <c r="C18" s="335"/>
      <c r="D18" s="335"/>
      <c r="E18" s="335"/>
      <c r="F18" s="335"/>
      <c r="G18" s="332"/>
      <c r="H18" s="332"/>
      <c r="I18" s="332"/>
    </row>
    <row r="19" spans="2:9" ht="15.75" customHeight="1">
      <c r="B19" s="333"/>
      <c r="C19" s="333"/>
      <c r="D19" s="333"/>
      <c r="E19" s="333"/>
      <c r="F19" s="333"/>
      <c r="G19" s="332"/>
      <c r="H19" s="332"/>
      <c r="I19" s="332"/>
    </row>
    <row r="20" spans="2:9" ht="23.25">
      <c r="B20" s="334" t="s">
        <v>220</v>
      </c>
      <c r="C20" s="334"/>
      <c r="D20" s="334"/>
      <c r="E20" s="334"/>
      <c r="F20" s="334"/>
      <c r="G20" s="332"/>
      <c r="H20" s="332"/>
      <c r="I20" s="332"/>
    </row>
    <row r="21" spans="2:9" ht="23.25">
      <c r="B21" s="334" t="s">
        <v>228</v>
      </c>
      <c r="C21" s="334"/>
      <c r="D21" s="334"/>
      <c r="E21" s="334"/>
      <c r="F21" s="334"/>
      <c r="G21" s="332"/>
      <c r="H21" s="332"/>
      <c r="I21" s="332"/>
    </row>
    <row r="22" spans="2:9" ht="10.5" customHeight="1">
      <c r="B22" s="334"/>
      <c r="C22" s="334"/>
      <c r="D22" s="334"/>
      <c r="E22" s="334"/>
      <c r="F22" s="334"/>
      <c r="G22" s="332"/>
      <c r="H22" s="332"/>
      <c r="I22" s="332"/>
    </row>
    <row r="23" spans="2:9" ht="8.25" customHeight="1">
      <c r="B23" s="334"/>
      <c r="C23" s="334"/>
      <c r="D23" s="334"/>
      <c r="E23" s="334"/>
      <c r="F23" s="334"/>
      <c r="G23" s="332"/>
      <c r="H23" s="332"/>
      <c r="I23" s="332"/>
    </row>
    <row r="24" spans="2:9" ht="23.25">
      <c r="B24" s="334" t="s">
        <v>229</v>
      </c>
      <c r="C24" s="334"/>
      <c r="D24" s="334"/>
      <c r="E24" s="334"/>
      <c r="F24" s="334"/>
      <c r="G24" s="332"/>
      <c r="H24" s="332"/>
      <c r="I24" s="332"/>
    </row>
    <row r="25" spans="2:9" ht="28.5" customHeight="1">
      <c r="B25" s="334" t="s">
        <v>230</v>
      </c>
      <c r="C25" s="334"/>
      <c r="D25" s="334"/>
      <c r="E25" s="336"/>
      <c r="F25" s="336"/>
      <c r="G25" s="332"/>
      <c r="H25" s="332"/>
      <c r="I25" s="332"/>
    </row>
    <row r="26" spans="2:9" ht="28.5" customHeight="1">
      <c r="B26" s="334" t="s">
        <v>221</v>
      </c>
      <c r="C26" s="334"/>
      <c r="D26" s="334"/>
      <c r="E26" s="334"/>
      <c r="F26" s="334"/>
      <c r="G26" s="332"/>
      <c r="H26" s="332"/>
      <c r="I26" s="332"/>
    </row>
    <row r="27" spans="2:9" ht="28.5" customHeight="1">
      <c r="B27" s="337" t="s">
        <v>222</v>
      </c>
      <c r="C27" s="334"/>
      <c r="D27" s="334"/>
      <c r="E27" s="334"/>
      <c r="F27" s="334"/>
      <c r="G27" s="332"/>
      <c r="H27" s="332"/>
      <c r="I27" s="332"/>
    </row>
    <row r="28" spans="2:9" ht="28.5" customHeight="1">
      <c r="B28" s="337" t="s">
        <v>236</v>
      </c>
      <c r="C28" s="334"/>
      <c r="D28" s="334"/>
      <c r="E28" s="334"/>
      <c r="F28" s="334"/>
      <c r="G28" s="332"/>
      <c r="H28" s="332"/>
      <c r="I28" s="332"/>
    </row>
    <row r="29" spans="2:9" ht="13.5" customHeight="1">
      <c r="B29" s="334"/>
      <c r="C29" s="334"/>
      <c r="D29" s="334"/>
      <c r="E29" s="334"/>
      <c r="F29" s="334"/>
      <c r="G29" s="332"/>
      <c r="H29" s="332"/>
      <c r="I29" s="332"/>
    </row>
    <row r="30" spans="2:9" ht="23.25">
      <c r="B30" s="334" t="s">
        <v>231</v>
      </c>
      <c r="C30" s="334"/>
      <c r="D30" s="334"/>
      <c r="E30" s="334"/>
      <c r="F30" s="334"/>
      <c r="G30" s="332"/>
      <c r="H30" s="332"/>
      <c r="I30" s="332"/>
    </row>
    <row r="31" spans="2:9" ht="23.25">
      <c r="B31" s="334" t="s">
        <v>223</v>
      </c>
      <c r="C31" s="334"/>
      <c r="D31" s="334"/>
      <c r="E31" s="334"/>
      <c r="F31" s="334"/>
      <c r="G31" s="332"/>
      <c r="H31" s="332"/>
      <c r="I31" s="332"/>
    </row>
    <row r="32" spans="2:9" ht="28.5" customHeight="1">
      <c r="B32" s="334" t="s">
        <v>232</v>
      </c>
      <c r="C32" s="334"/>
      <c r="D32" s="334"/>
      <c r="E32" s="336"/>
      <c r="F32" s="336"/>
      <c r="G32" s="332"/>
      <c r="H32" s="332"/>
      <c r="I32" s="332"/>
    </row>
    <row r="33" spans="2:9" ht="27.75" customHeight="1">
      <c r="B33" s="334" t="s">
        <v>233</v>
      </c>
      <c r="C33" s="334"/>
      <c r="D33" s="334"/>
      <c r="E33" s="336"/>
      <c r="F33" s="336"/>
      <c r="G33" s="332"/>
      <c r="H33" s="332"/>
      <c r="I33" s="332"/>
    </row>
    <row r="34" spans="2:9" ht="19.5" customHeight="1">
      <c r="B34" s="334"/>
      <c r="C34" s="334"/>
      <c r="D34" s="334"/>
      <c r="E34" s="336"/>
      <c r="F34" s="336"/>
      <c r="G34" s="332"/>
      <c r="H34" s="332"/>
      <c r="I34" s="332"/>
    </row>
    <row r="35" spans="2:9" ht="23.25">
      <c r="B35" s="334" t="s">
        <v>234</v>
      </c>
      <c r="C35" s="334"/>
      <c r="D35" s="334"/>
      <c r="E35" s="336"/>
      <c r="F35" s="336"/>
      <c r="G35" s="332"/>
      <c r="H35" s="332"/>
      <c r="I35" s="332"/>
    </row>
    <row r="36" spans="2:9" ht="23.25">
      <c r="B36" s="334" t="s">
        <v>224</v>
      </c>
      <c r="C36" s="334"/>
      <c r="D36" s="334"/>
      <c r="E36" s="336"/>
      <c r="F36" s="336"/>
      <c r="G36" s="332"/>
      <c r="H36" s="332"/>
      <c r="I36" s="332"/>
    </row>
    <row r="37" spans="2:9" ht="24.75" customHeight="1">
      <c r="B37" s="334" t="s">
        <v>235</v>
      </c>
      <c r="C37" s="334"/>
      <c r="D37" s="334"/>
      <c r="E37" s="336"/>
      <c r="F37" s="336"/>
      <c r="G37" s="332"/>
      <c r="H37" s="332"/>
      <c r="I37" s="332"/>
    </row>
    <row r="38" spans="2:9" ht="17.25" customHeight="1">
      <c r="B38" s="334"/>
      <c r="C38" s="334"/>
      <c r="D38" s="334"/>
      <c r="E38" s="336"/>
      <c r="F38" s="336"/>
      <c r="G38" s="332"/>
      <c r="H38" s="332"/>
      <c r="I38" s="332"/>
    </row>
    <row r="39" spans="2:9" ht="23.25">
      <c r="B39" s="334" t="s">
        <v>225</v>
      </c>
      <c r="C39" s="334"/>
      <c r="D39" s="334"/>
      <c r="E39" s="334"/>
      <c r="F39" s="334"/>
      <c r="G39" s="332"/>
      <c r="H39" s="332"/>
      <c r="I39" s="332"/>
    </row>
    <row r="40" spans="2:9" ht="27" customHeight="1">
      <c r="B40" s="334" t="s">
        <v>226</v>
      </c>
      <c r="C40" s="334"/>
      <c r="D40" s="334"/>
      <c r="E40" s="334"/>
      <c r="F40" s="334"/>
      <c r="G40" s="332"/>
      <c r="H40" s="332"/>
      <c r="I40" s="332"/>
    </row>
    <row r="41" spans="2:9" ht="27" customHeight="1">
      <c r="B41" s="334" t="s">
        <v>227</v>
      </c>
      <c r="C41" s="334"/>
      <c r="D41" s="334"/>
      <c r="E41" s="334"/>
      <c r="F41" s="334"/>
      <c r="G41" s="332"/>
      <c r="H41" s="332"/>
      <c r="I41" s="332"/>
    </row>
    <row r="42" spans="2:9" ht="17.25" customHeight="1">
      <c r="B42" s="334"/>
      <c r="C42" s="334"/>
      <c r="D42" s="334"/>
      <c r="E42" s="334"/>
      <c r="F42" s="334"/>
      <c r="G42" s="332"/>
      <c r="H42" s="332"/>
      <c r="I42" s="332"/>
    </row>
    <row r="43" spans="2:9" ht="7.5" customHeight="1">
      <c r="B43" s="338"/>
      <c r="C43" s="338"/>
      <c r="D43" s="338"/>
      <c r="E43" s="338"/>
      <c r="F43" s="338"/>
      <c r="G43" s="338"/>
      <c r="H43" s="338"/>
      <c r="I43" s="338"/>
    </row>
    <row r="44" spans="2:9" ht="26.25">
      <c r="B44" s="359" t="s">
        <v>95</v>
      </c>
      <c r="C44" s="360"/>
      <c r="D44" s="360"/>
      <c r="E44" s="360"/>
      <c r="F44" s="360"/>
      <c r="G44" s="360"/>
      <c r="H44" s="360"/>
      <c r="I44" s="360"/>
    </row>
    <row r="45" spans="2:9" ht="2.25" customHeight="1">
      <c r="B45" s="361"/>
      <c r="C45" s="360"/>
      <c r="D45" s="360"/>
      <c r="E45" s="360"/>
      <c r="F45" s="360"/>
      <c r="G45" s="360"/>
      <c r="H45" s="360"/>
      <c r="I45" s="360"/>
    </row>
    <row r="46" spans="2:9" ht="32.25" customHeight="1">
      <c r="B46" s="362" t="s">
        <v>96</v>
      </c>
      <c r="C46" s="363" t="s">
        <v>201</v>
      </c>
      <c r="D46" s="363" t="s">
        <v>202</v>
      </c>
      <c r="E46" s="363" t="s">
        <v>203</v>
      </c>
      <c r="F46" s="363" t="s">
        <v>179</v>
      </c>
      <c r="G46" s="363" t="s">
        <v>183</v>
      </c>
      <c r="H46" s="363" t="s">
        <v>204</v>
      </c>
      <c r="I46" s="363" t="s">
        <v>207</v>
      </c>
    </row>
    <row r="47" spans="2:9" s="177" customFormat="1" ht="30" customHeight="1">
      <c r="B47" s="364" t="s">
        <v>170</v>
      </c>
      <c r="C47" s="365">
        <v>26.427759999999999</v>
      </c>
      <c r="D47" s="365">
        <v>27.04</v>
      </c>
      <c r="E47" s="365">
        <v>27.67</v>
      </c>
      <c r="F47" s="365">
        <v>28.31</v>
      </c>
      <c r="G47" s="365">
        <v>28.96</v>
      </c>
      <c r="H47" s="365">
        <v>29.614336999999999</v>
      </c>
      <c r="I47" s="365">
        <v>30.280811</v>
      </c>
    </row>
    <row r="48" spans="2:9" s="177" customFormat="1" ht="30" customHeight="1">
      <c r="B48" s="364" t="s">
        <v>171</v>
      </c>
      <c r="C48" s="365">
        <v>1.9200125000000001</v>
      </c>
      <c r="D48" s="365">
        <v>2.9354500000000003</v>
      </c>
      <c r="E48" s="365">
        <v>3.7766416666666665</v>
      </c>
      <c r="F48" s="365">
        <v>3.9206250000000002</v>
      </c>
      <c r="G48" s="365">
        <v>4.3562333333333338</v>
      </c>
      <c r="H48" s="365">
        <v>4.5853250000000001</v>
      </c>
      <c r="I48" s="365">
        <v>5.2173583333333333</v>
      </c>
    </row>
    <row r="49" spans="2:15" ht="30" customHeight="1">
      <c r="B49" s="366" t="s">
        <v>97</v>
      </c>
      <c r="C49" s="367">
        <v>123650.00958617825</v>
      </c>
      <c r="D49" s="367">
        <v>155432.54710358012</v>
      </c>
      <c r="E49" s="367">
        <v>180399.04338915349</v>
      </c>
      <c r="F49" s="367">
        <v>215077.04465861109</v>
      </c>
      <c r="G49" s="367">
        <v>256671.37472899066</v>
      </c>
      <c r="H49" s="367">
        <v>300596.05463794933</v>
      </c>
      <c r="I49" s="367">
        <v>349480.4132092974</v>
      </c>
    </row>
    <row r="50" spans="2:15" s="356" customFormat="1" ht="30" customHeight="1">
      <c r="B50" s="368" t="s">
        <v>197</v>
      </c>
      <c r="C50" s="367">
        <v>116847.16463148496</v>
      </c>
      <c r="D50" s="367">
        <v>146431.70418086037</v>
      </c>
      <c r="E50" s="367">
        <v>175707.10580236639</v>
      </c>
      <c r="F50" s="367">
        <v>214049.93608511533</v>
      </c>
      <c r="G50" s="367">
        <v>248225.50106864094</v>
      </c>
      <c r="H50" s="367">
        <v>289988.21617486823</v>
      </c>
      <c r="I50" s="367">
        <v>334632.24279962113</v>
      </c>
    </row>
    <row r="51" spans="2:15" ht="30" customHeight="1">
      <c r="B51" s="366" t="s">
        <v>129</v>
      </c>
      <c r="C51" s="367">
        <v>64400.627384549967</v>
      </c>
      <c r="D51" s="367">
        <v>52950.159976691852</v>
      </c>
      <c r="E51" s="367">
        <v>47767.053194744054</v>
      </c>
      <c r="F51" s="367">
        <v>54857.846557273668</v>
      </c>
      <c r="G51" s="367">
        <v>58920.483612522432</v>
      </c>
      <c r="H51" s="367">
        <v>65556.106631034723</v>
      </c>
      <c r="I51" s="367">
        <v>66984.169167851054</v>
      </c>
    </row>
    <row r="52" spans="2:15" ht="30" customHeight="1">
      <c r="B52" s="366" t="s">
        <v>158</v>
      </c>
      <c r="C52" s="367">
        <v>60857.502037869519</v>
      </c>
      <c r="D52" s="367">
        <v>49883.903381376062</v>
      </c>
      <c r="E52" s="367">
        <v>46524.69609526093</v>
      </c>
      <c r="F52" s="367">
        <v>54595.870833123627</v>
      </c>
      <c r="G52" s="367">
        <v>56981.68166733667</v>
      </c>
      <c r="H52" s="367">
        <v>63242.67443962385</v>
      </c>
      <c r="I52" s="367">
        <v>64138.25185471341</v>
      </c>
    </row>
    <row r="53" spans="2:15" ht="30" customHeight="1">
      <c r="B53" s="366" t="s">
        <v>98</v>
      </c>
      <c r="C53" s="367">
        <v>4678.7926629490448</v>
      </c>
      <c r="D53" s="367">
        <v>5748.2450851915728</v>
      </c>
      <c r="E53" s="367">
        <v>6519.6618499874767</v>
      </c>
      <c r="F53" s="367">
        <v>7597.211044104949</v>
      </c>
      <c r="G53" s="367">
        <v>8862.961834564594</v>
      </c>
      <c r="H53" s="367">
        <v>10150.355709059073</v>
      </c>
      <c r="I53" s="367">
        <v>11541.316155941047</v>
      </c>
      <c r="J53" s="179"/>
      <c r="K53" s="179"/>
      <c r="L53" s="179"/>
      <c r="M53" s="179"/>
      <c r="N53" s="179"/>
      <c r="O53" s="179"/>
    </row>
    <row r="54" spans="2:15" ht="30" customHeight="1">
      <c r="B54" s="366" t="s">
        <v>131</v>
      </c>
      <c r="C54" s="369">
        <v>2436.8553136758455</v>
      </c>
      <c r="D54" s="369">
        <v>1958.2159754693732</v>
      </c>
      <c r="E54" s="369">
        <v>1726.3120055924846</v>
      </c>
      <c r="F54" s="369">
        <v>1937.7550885649478</v>
      </c>
      <c r="G54" s="369">
        <v>2034.5470860677635</v>
      </c>
      <c r="H54" s="369">
        <v>2213.661127413885</v>
      </c>
      <c r="I54" s="369">
        <v>2212.0995757957426</v>
      </c>
      <c r="J54" s="179"/>
      <c r="K54" s="179"/>
      <c r="L54" s="179"/>
      <c r="M54" s="179"/>
      <c r="N54" s="179"/>
      <c r="O54" s="179"/>
    </row>
    <row r="55" spans="2:15" ht="31.5" customHeight="1">
      <c r="B55" s="370" t="s">
        <v>188</v>
      </c>
      <c r="C55" s="369">
        <v>123650.00958617826</v>
      </c>
      <c r="D55" s="369">
        <v>127232.69297748823</v>
      </c>
      <c r="E55" s="369">
        <v>130004.08414776411</v>
      </c>
      <c r="F55" s="369">
        <v>134486.35582677217</v>
      </c>
      <c r="G55" s="369">
        <v>145438.18025991647</v>
      </c>
      <c r="H55" s="369">
        <v>154547.67065776009</v>
      </c>
      <c r="I55" s="369">
        <v>164559.88109384433</v>
      </c>
      <c r="J55" s="179"/>
      <c r="K55" s="179"/>
    </row>
    <row r="56" spans="2:15" ht="33" customHeight="1">
      <c r="B56" s="371" t="s">
        <v>198</v>
      </c>
      <c r="C56" s="369">
        <v>116847.16463148496</v>
      </c>
      <c r="D56" s="369">
        <v>119966.4138221445</v>
      </c>
      <c r="E56" s="369">
        <v>122591.67699190938</v>
      </c>
      <c r="F56" s="369">
        <v>128231.73589002292</v>
      </c>
      <c r="G56" s="369">
        <v>134159.67343560082</v>
      </c>
      <c r="H56" s="369">
        <v>142867.2367820561</v>
      </c>
      <c r="I56" s="369">
        <v>151113.22391666847</v>
      </c>
      <c r="J56" s="179"/>
      <c r="K56" s="179"/>
    </row>
    <row r="57" spans="2:15" ht="30" customHeight="1">
      <c r="B57" s="370" t="s">
        <v>193</v>
      </c>
      <c r="C57" s="369">
        <v>36119.602672934598</v>
      </c>
      <c r="D57" s="369">
        <v>43728.148071774078</v>
      </c>
      <c r="E57" s="369">
        <v>51550.70184859982</v>
      </c>
      <c r="F57" s="369">
        <v>64457.488882822618</v>
      </c>
      <c r="G57" s="369">
        <v>73325.4223864261</v>
      </c>
      <c r="H57" s="369">
        <v>81253.784185806493</v>
      </c>
      <c r="I57" s="369">
        <v>92469.063054193757</v>
      </c>
      <c r="J57" s="179"/>
      <c r="K57" s="179"/>
    </row>
    <row r="58" spans="2:15" ht="30" customHeight="1">
      <c r="B58" s="370" t="s">
        <v>194</v>
      </c>
      <c r="C58" s="369">
        <v>36119.602672934649</v>
      </c>
      <c r="D58" s="369">
        <v>37085.651242477281</v>
      </c>
      <c r="E58" s="369">
        <v>38119.064424808166</v>
      </c>
      <c r="F58" s="369">
        <v>39156.039083199554</v>
      </c>
      <c r="G58" s="369">
        <v>41562.492619705168</v>
      </c>
      <c r="H58" s="369">
        <v>42647.775978811522</v>
      </c>
      <c r="I58" s="404">
        <v>45155.829859319609</v>
      </c>
      <c r="J58" s="179"/>
      <c r="K58" s="179"/>
    </row>
    <row r="59" spans="2:15" ht="30" customHeight="1">
      <c r="B59" s="362" t="s">
        <v>145</v>
      </c>
      <c r="C59" s="372"/>
      <c r="D59" s="373"/>
      <c r="E59" s="373"/>
      <c r="F59" s="373"/>
      <c r="G59" s="373"/>
      <c r="H59" s="373"/>
      <c r="I59" s="403"/>
    </row>
    <row r="60" spans="2:15" ht="30" customHeight="1">
      <c r="B60" s="370" t="s">
        <v>169</v>
      </c>
      <c r="C60" s="374"/>
      <c r="D60" s="374">
        <v>25.703627216665055</v>
      </c>
      <c r="E60" s="374">
        <v>16.062592263212224</v>
      </c>
      <c r="F60" s="374">
        <v>19.222940775052152</v>
      </c>
      <c r="G60" s="374">
        <v>19.339269858576344</v>
      </c>
      <c r="H60" s="374">
        <v>17.113197743744138</v>
      </c>
      <c r="I60" s="374">
        <v>16.262475111400391</v>
      </c>
    </row>
    <row r="61" spans="2:15" ht="30" customHeight="1">
      <c r="B61" s="370" t="s">
        <v>187</v>
      </c>
      <c r="C61" s="375"/>
      <c r="D61" s="375">
        <v>2.8974388302113407</v>
      </c>
      <c r="E61" s="375">
        <v>2.178206800013438</v>
      </c>
      <c r="F61" s="375">
        <v>3.447792973883379</v>
      </c>
      <c r="G61" s="375">
        <v>8.1434464974655221</v>
      </c>
      <c r="H61" s="375">
        <v>6.2634793570462755</v>
      </c>
      <c r="I61" s="375">
        <v>6.4783962084138391</v>
      </c>
    </row>
    <row r="62" spans="2:15" ht="30" customHeight="1">
      <c r="B62" s="370" t="s">
        <v>199</v>
      </c>
      <c r="C62" s="375"/>
      <c r="D62" s="375">
        <v>2.6695120934231369</v>
      </c>
      <c r="E62" s="375">
        <v>2.1883317889763276</v>
      </c>
      <c r="F62" s="375">
        <v>4.6006866342857506</v>
      </c>
      <c r="G62" s="375">
        <v>4.6228318632931575</v>
      </c>
      <c r="H62" s="375">
        <v>6.4904476311468358</v>
      </c>
      <c r="I62" s="375">
        <v>5.77178317460681</v>
      </c>
    </row>
    <row r="63" spans="2:15" ht="30" customHeight="1">
      <c r="B63" s="370" t="s">
        <v>195</v>
      </c>
      <c r="C63" s="375"/>
      <c r="D63" s="375">
        <v>2.6745824927540518</v>
      </c>
      <c r="E63" s="375">
        <v>2.7865580021073866</v>
      </c>
      <c r="F63" s="375">
        <v>2.7203570550291767</v>
      </c>
      <c r="G63" s="375">
        <v>6.1458043072036395</v>
      </c>
      <c r="H63" s="375">
        <v>2.6112085457353107</v>
      </c>
      <c r="I63" s="375">
        <v>5.8808550339275678</v>
      </c>
    </row>
    <row r="64" spans="2:15" ht="30" customHeight="1">
      <c r="B64" s="370" t="s">
        <v>196</v>
      </c>
      <c r="C64" s="375"/>
      <c r="D64" s="375">
        <v>29.211160430813337</v>
      </c>
      <c r="E64" s="375">
        <v>28.133199182944402</v>
      </c>
      <c r="F64" s="375">
        <v>28.575928608111074</v>
      </c>
      <c r="G64" s="375">
        <v>29.969487903804481</v>
      </c>
      <c r="H64" s="375">
        <v>28.567822361900529</v>
      </c>
      <c r="I64" s="375">
        <v>27.030888440525942</v>
      </c>
    </row>
    <row r="65" spans="2:9" ht="30" customHeight="1">
      <c r="B65" s="376" t="s">
        <v>56</v>
      </c>
      <c r="C65" s="377"/>
      <c r="D65" s="377">
        <v>22.164000042883174</v>
      </c>
      <c r="E65" s="377">
        <v>13.58840196752891</v>
      </c>
      <c r="F65" s="377">
        <v>15.249380724005761</v>
      </c>
      <c r="G65" s="377">
        <v>10.352752500238864</v>
      </c>
      <c r="H65" s="377">
        <v>10.210204345222593</v>
      </c>
      <c r="I65" s="377">
        <v>9.1887925169682632</v>
      </c>
    </row>
    <row r="66" spans="2:9" ht="18.75" customHeight="1">
      <c r="B66" s="378" t="s">
        <v>180</v>
      </c>
      <c r="C66" s="379"/>
      <c r="D66" s="379"/>
      <c r="E66" s="379"/>
      <c r="F66" s="379"/>
      <c r="G66" s="380"/>
      <c r="H66" s="380"/>
      <c r="I66" s="380"/>
    </row>
    <row r="67" spans="2:9" ht="10.5" hidden="1" customHeight="1">
      <c r="B67" s="184"/>
      <c r="C67" s="182"/>
      <c r="D67" s="182"/>
      <c r="E67" s="182"/>
      <c r="F67" s="182"/>
    </row>
    <row r="68" spans="2:9" ht="15" hidden="1" customHeight="1">
      <c r="B68" s="183"/>
      <c r="C68" s="182"/>
      <c r="D68" s="182"/>
      <c r="E68" s="182"/>
      <c r="F68" s="182"/>
    </row>
  </sheetData>
  <mergeCells count="1">
    <mergeCell ref="B1:D1"/>
  </mergeCells>
  <printOptions horizontalCentered="1"/>
  <pageMargins left="0.7" right="0.2" top="0.75" bottom="0.25" header="0.3" footer="0.3"/>
  <pageSetup scale="43" orientation="portrait" r:id="rId1"/>
  <headerFooter>
    <oddFooter>&amp;R3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0"/>
  <sheetViews>
    <sheetView view="pageBreakPreview" topLeftCell="A22" zoomScale="60" zoomScaleNormal="130" workbookViewId="0">
      <selection activeCell="U41" sqref="U41"/>
    </sheetView>
  </sheetViews>
  <sheetFormatPr defaultColWidth="9.140625" defaultRowHeight="15.75"/>
  <cols>
    <col min="1" max="1" width="0.7109375" style="174" customWidth="1"/>
    <col min="2" max="2" width="5.7109375" style="174" customWidth="1"/>
    <col min="3" max="3" width="43.28515625" style="215" customWidth="1"/>
    <col min="4" max="4" width="10.85546875" style="174" customWidth="1"/>
    <col min="5" max="5" width="11.28515625" style="174" customWidth="1"/>
    <col min="6" max="6" width="10.7109375" style="174" customWidth="1"/>
    <col min="7" max="7" width="10.140625" style="174" customWidth="1"/>
    <col min="8" max="8" width="11.28515625" style="174" customWidth="1"/>
    <col min="9" max="9" width="10.85546875" style="174" customWidth="1"/>
    <col min="10" max="10" width="10.28515625" style="174" customWidth="1"/>
    <col min="11" max="11" width="17.7109375" style="174" customWidth="1"/>
    <col min="12" max="12" width="12.42578125" style="174" bestFit="1" customWidth="1"/>
    <col min="13" max="13" width="13.42578125" style="174" customWidth="1"/>
    <col min="14" max="14" width="14" style="174" customWidth="1"/>
    <col min="15" max="15" width="13.140625" style="174" bestFit="1" customWidth="1"/>
    <col min="16" max="16" width="13.140625" style="174" customWidth="1"/>
    <col min="17" max="17" width="14.7109375" style="174" customWidth="1"/>
    <col min="18" max="18" width="12.5703125" style="174" customWidth="1"/>
    <col min="19" max="16384" width="9.140625" style="174"/>
  </cols>
  <sheetData>
    <row r="1" spans="2:18">
      <c r="B1" s="164"/>
      <c r="C1" s="186"/>
      <c r="D1" s="187"/>
    </row>
    <row r="2" spans="2:18">
      <c r="B2" s="166" t="s">
        <v>164</v>
      </c>
      <c r="C2" s="186"/>
      <c r="D2" s="13"/>
    </row>
    <row r="3" spans="2:18" ht="15" customHeight="1">
      <c r="B3" s="13"/>
      <c r="C3" s="186"/>
      <c r="D3" s="413"/>
      <c r="E3" s="413"/>
    </row>
    <row r="4" spans="2:18" ht="30" customHeight="1">
      <c r="B4" s="188"/>
      <c r="C4" s="188"/>
      <c r="D4" s="189" t="s">
        <v>201</v>
      </c>
      <c r="E4" s="190" t="s">
        <v>202</v>
      </c>
      <c r="F4" s="190" t="s">
        <v>203</v>
      </c>
      <c r="G4" s="189" t="s">
        <v>179</v>
      </c>
      <c r="H4" s="189" t="s">
        <v>183</v>
      </c>
      <c r="I4" s="189" t="s">
        <v>204</v>
      </c>
      <c r="J4" s="189" t="s">
        <v>207</v>
      </c>
      <c r="K4" s="217"/>
      <c r="L4" s="191"/>
      <c r="M4" s="192"/>
      <c r="N4" s="191"/>
      <c r="O4" s="192"/>
      <c r="P4" s="191"/>
      <c r="Q4" s="192"/>
      <c r="R4" s="192"/>
    </row>
    <row r="5" spans="2:18" s="197" customFormat="1" ht="22.5" customHeight="1">
      <c r="B5" s="193">
        <v>1</v>
      </c>
      <c r="C5" s="194" t="s">
        <v>26</v>
      </c>
      <c r="D5" s="405">
        <v>25289.513176412904</v>
      </c>
      <c r="E5" s="405">
        <v>31086.042787762159</v>
      </c>
      <c r="F5" s="405">
        <v>36525.710876580546</v>
      </c>
      <c r="G5" s="405">
        <v>45116.477931117406</v>
      </c>
      <c r="H5" s="405">
        <v>50554.392187897058</v>
      </c>
      <c r="I5" s="405">
        <v>54923.511535251273</v>
      </c>
      <c r="J5" s="405">
        <v>60482.287255758594</v>
      </c>
      <c r="K5" s="195"/>
      <c r="L5" s="196"/>
      <c r="M5" s="196"/>
      <c r="N5" s="196"/>
      <c r="O5" s="196"/>
      <c r="P5" s="196"/>
      <c r="Q5" s="196"/>
      <c r="R5" s="196"/>
    </row>
    <row r="6" spans="2:18" s="177" customFormat="1" ht="22.5" customHeight="1">
      <c r="B6" s="198">
        <v>1.01</v>
      </c>
      <c r="C6" s="199" t="s">
        <v>65</v>
      </c>
      <c r="D6" s="342">
        <v>17061.648449102642</v>
      </c>
      <c r="E6" s="342">
        <v>20637.1322656251</v>
      </c>
      <c r="F6" s="342">
        <v>24479.316061328951</v>
      </c>
      <c r="G6" s="342">
        <v>32209.766399682245</v>
      </c>
      <c r="H6" s="342">
        <v>36598.677112268939</v>
      </c>
      <c r="I6" s="342">
        <v>40349.085224537979</v>
      </c>
      <c r="J6" s="342">
        <v>45068.743107439674</v>
      </c>
      <c r="K6" s="195"/>
      <c r="L6" s="196"/>
      <c r="M6" s="196"/>
      <c r="N6" s="196"/>
      <c r="O6" s="196"/>
      <c r="P6" s="196"/>
      <c r="Q6" s="196"/>
      <c r="R6" s="196"/>
    </row>
    <row r="7" spans="2:18" s="177" customFormat="1" ht="22.5" customHeight="1">
      <c r="B7" s="198"/>
      <c r="C7" s="200" t="s">
        <v>94</v>
      </c>
      <c r="D7" s="342">
        <v>1980.3326200358399</v>
      </c>
      <c r="E7" s="342">
        <v>3253.708157472</v>
      </c>
      <c r="F7" s="342">
        <v>3645.7993168128005</v>
      </c>
      <c r="G7" s="342">
        <v>3833.9245425600006</v>
      </c>
      <c r="H7" s="342">
        <v>4186.0800000000008</v>
      </c>
      <c r="I7" s="342">
        <v>4341.8761654293048</v>
      </c>
      <c r="J7" s="342">
        <v>4416.716859424303</v>
      </c>
      <c r="K7" s="195"/>
      <c r="L7" s="196"/>
      <c r="M7" s="196"/>
      <c r="N7" s="196"/>
      <c r="O7" s="196"/>
      <c r="P7" s="196"/>
      <c r="Q7" s="196"/>
      <c r="R7" s="196"/>
    </row>
    <row r="8" spans="2:18" s="177" customFormat="1" ht="22.5" customHeight="1">
      <c r="B8" s="198">
        <v>1.02</v>
      </c>
      <c r="C8" s="199" t="s">
        <v>66</v>
      </c>
      <c r="D8" s="342">
        <v>4354.0616493337402</v>
      </c>
      <c r="E8" s="342">
        <v>5572.1737042324639</v>
      </c>
      <c r="F8" s="342">
        <v>6051.7815760136527</v>
      </c>
      <c r="G8" s="342">
        <v>6524.0002686592634</v>
      </c>
      <c r="H8" s="342">
        <v>7100.30114124171</v>
      </c>
      <c r="I8" s="342">
        <v>7528.3126786586399</v>
      </c>
      <c r="J8" s="342">
        <v>8050.0811810125779</v>
      </c>
      <c r="K8" s="195"/>
      <c r="L8" s="196"/>
      <c r="M8" s="196"/>
      <c r="N8" s="196"/>
      <c r="O8" s="196"/>
      <c r="P8" s="196"/>
      <c r="Q8" s="196"/>
      <c r="R8" s="196"/>
    </row>
    <row r="9" spans="2:18" s="177" customFormat="1" ht="22.5" customHeight="1">
      <c r="B9" s="198">
        <v>1.03</v>
      </c>
      <c r="C9" s="199" t="s">
        <v>67</v>
      </c>
      <c r="D9" s="342">
        <v>2047.6676508880562</v>
      </c>
      <c r="E9" s="342">
        <v>2891.781790188485</v>
      </c>
      <c r="F9" s="342">
        <v>3455.4347677840119</v>
      </c>
      <c r="G9" s="342">
        <v>3541.5079775021609</v>
      </c>
      <c r="H9" s="342">
        <v>4054.9656333653484</v>
      </c>
      <c r="I9" s="342">
        <v>4238.5376384891479</v>
      </c>
      <c r="J9" s="342">
        <v>4328.6934127000004</v>
      </c>
      <c r="K9" s="201"/>
      <c r="L9" s="202"/>
      <c r="M9" s="202"/>
      <c r="N9" s="330"/>
      <c r="O9" s="330"/>
      <c r="P9" s="330"/>
      <c r="Q9" s="330"/>
      <c r="R9" s="330"/>
    </row>
    <row r="10" spans="2:18" s="177" customFormat="1" ht="22.5" customHeight="1">
      <c r="B10" s="198">
        <v>1.04</v>
      </c>
      <c r="C10" s="199" t="s">
        <v>68</v>
      </c>
      <c r="D10" s="342">
        <v>1826.1354270884658</v>
      </c>
      <c r="E10" s="342">
        <v>1984.9550277161113</v>
      </c>
      <c r="F10" s="342">
        <v>2539.1784714539299</v>
      </c>
      <c r="G10" s="342">
        <v>2841.2032852737411</v>
      </c>
      <c r="H10" s="342">
        <v>2800.4483010210579</v>
      </c>
      <c r="I10" s="342">
        <v>2807.5759935655055</v>
      </c>
      <c r="J10" s="342">
        <v>3034.7695546063374</v>
      </c>
      <c r="K10" s="411"/>
      <c r="L10" s="412"/>
    </row>
    <row r="11" spans="2:18" s="197" customFormat="1" ht="22.5" customHeight="1">
      <c r="B11" s="193">
        <v>2</v>
      </c>
      <c r="C11" s="194" t="s">
        <v>27</v>
      </c>
      <c r="D11" s="405">
        <v>43104.373682969388</v>
      </c>
      <c r="E11" s="405">
        <v>53767.318261646593</v>
      </c>
      <c r="F11" s="405">
        <v>57155.230748163296</v>
      </c>
      <c r="G11" s="405">
        <v>60709.063508023566</v>
      </c>
      <c r="H11" s="405">
        <v>78015.096356621798</v>
      </c>
      <c r="I11" s="405">
        <v>94770.347160468082</v>
      </c>
      <c r="J11" s="405">
        <v>111810.0405421152</v>
      </c>
      <c r="K11" s="174"/>
      <c r="M11" s="174"/>
      <c r="N11" s="174"/>
      <c r="O11" s="174"/>
      <c r="P11" s="174"/>
      <c r="Q11" s="174"/>
      <c r="R11" s="174"/>
    </row>
    <row r="12" spans="2:18" ht="25.5" customHeight="1">
      <c r="B12" s="199">
        <v>2.0099999999999998</v>
      </c>
      <c r="C12" s="199" t="s">
        <v>8</v>
      </c>
      <c r="D12" s="342">
        <v>15933.188097361519</v>
      </c>
      <c r="E12" s="342">
        <v>21704.707298544454</v>
      </c>
      <c r="F12" s="342">
        <v>17130.871668235679</v>
      </c>
      <c r="G12" s="342">
        <v>16831.404532777527</v>
      </c>
      <c r="H12" s="342">
        <v>25916.972391241416</v>
      </c>
      <c r="I12" s="342">
        <v>37998.646161080775</v>
      </c>
      <c r="J12" s="342">
        <v>48532.161229097415</v>
      </c>
      <c r="K12" s="203"/>
      <c r="L12" s="358"/>
      <c r="M12" s="358"/>
      <c r="N12" s="358"/>
      <c r="O12" s="358"/>
      <c r="P12" s="358"/>
      <c r="Q12" s="358"/>
      <c r="R12" s="358"/>
    </row>
    <row r="13" spans="2:18" ht="22.5" customHeight="1">
      <c r="B13" s="199"/>
      <c r="C13" s="200" t="s">
        <v>163</v>
      </c>
      <c r="D13" s="342">
        <v>6802.8449546932807</v>
      </c>
      <c r="E13" s="342">
        <v>9000.8429227197648</v>
      </c>
      <c r="F13" s="342">
        <v>4691.9375867870749</v>
      </c>
      <c r="G13" s="342">
        <v>1027.1085734957755</v>
      </c>
      <c r="H13" s="342">
        <v>8445.8736603497127</v>
      </c>
      <c r="I13" s="342">
        <v>10607.838463081074</v>
      </c>
      <c r="J13" s="342">
        <v>14848.170409676253</v>
      </c>
      <c r="K13" s="203"/>
      <c r="L13" s="358"/>
      <c r="M13" s="358"/>
      <c r="N13" s="358"/>
      <c r="O13" s="358"/>
      <c r="P13" s="358"/>
      <c r="Q13" s="358"/>
      <c r="R13" s="358"/>
    </row>
    <row r="14" spans="2:18" ht="22.5" customHeight="1">
      <c r="B14" s="199"/>
      <c r="C14" s="200" t="s">
        <v>210</v>
      </c>
      <c r="D14" s="342">
        <v>8421.7982932322884</v>
      </c>
      <c r="E14" s="342">
        <v>11496.340598543438</v>
      </c>
      <c r="F14" s="342">
        <v>10969.582085104283</v>
      </c>
      <c r="G14" s="342">
        <v>14387.935695610111</v>
      </c>
      <c r="H14" s="342">
        <v>15504.709125268495</v>
      </c>
      <c r="I14" s="342">
        <v>20232.06455915868</v>
      </c>
      <c r="J14" s="342">
        <v>23282.459517373194</v>
      </c>
      <c r="K14" s="203"/>
      <c r="L14" s="358"/>
      <c r="M14" s="358"/>
      <c r="N14" s="358"/>
      <c r="O14" s="358"/>
      <c r="P14" s="358"/>
      <c r="Q14" s="358"/>
      <c r="R14" s="358"/>
    </row>
    <row r="15" spans="2:18" ht="27" customHeight="1">
      <c r="B15" s="199">
        <v>2.02</v>
      </c>
      <c r="C15" s="199" t="s">
        <v>9</v>
      </c>
      <c r="D15" s="342">
        <v>14522.736521172639</v>
      </c>
      <c r="E15" s="342">
        <v>17605.202412251572</v>
      </c>
      <c r="F15" s="342">
        <v>20506.026349114436</v>
      </c>
      <c r="G15" s="342">
        <v>23921.822906050878</v>
      </c>
      <c r="H15" s="342">
        <v>26860.338040352257</v>
      </c>
      <c r="I15" s="342">
        <v>31440.738508424973</v>
      </c>
      <c r="J15" s="342">
        <v>36474.351288089441</v>
      </c>
      <c r="K15" s="203"/>
    </row>
    <row r="16" spans="2:18" ht="22.5" customHeight="1">
      <c r="B16" s="199">
        <v>2.0299999999999998</v>
      </c>
      <c r="C16" s="199" t="s">
        <v>57</v>
      </c>
      <c r="D16" s="342">
        <v>1327.0108795943897</v>
      </c>
      <c r="E16" s="342">
        <v>1378.4635499409724</v>
      </c>
      <c r="F16" s="342">
        <v>2978.6701099871207</v>
      </c>
      <c r="G16" s="342">
        <v>3485.9265222357731</v>
      </c>
      <c r="H16" s="342">
        <v>4389.6581291950333</v>
      </c>
      <c r="I16" s="342">
        <v>4177.8807283078877</v>
      </c>
      <c r="J16" s="342">
        <v>4332.5211195589582</v>
      </c>
      <c r="K16" s="203"/>
    </row>
    <row r="17" spans="2:14" ht="22.5" customHeight="1">
      <c r="B17" s="199">
        <v>2.04</v>
      </c>
      <c r="C17" s="199" t="s">
        <v>58</v>
      </c>
      <c r="D17" s="342">
        <v>680.34672402543254</v>
      </c>
      <c r="E17" s="342">
        <v>895.8038771593541</v>
      </c>
      <c r="F17" s="342">
        <v>1183.0829436192471</v>
      </c>
      <c r="G17" s="342">
        <v>1304.635086435449</v>
      </c>
      <c r="H17" s="342">
        <v>1415.2606130191427</v>
      </c>
      <c r="I17" s="342">
        <v>1469.925888311396</v>
      </c>
      <c r="J17" s="342">
        <v>1458.0195034129654</v>
      </c>
      <c r="K17" s="204"/>
      <c r="L17" s="197"/>
    </row>
    <row r="18" spans="2:14" s="197" customFormat="1" ht="22.5" customHeight="1">
      <c r="B18" s="199">
        <v>2.0499999999999998</v>
      </c>
      <c r="C18" s="199" t="s">
        <v>25</v>
      </c>
      <c r="D18" s="342">
        <v>10641.091460815411</v>
      </c>
      <c r="E18" s="342">
        <v>12183.141123750236</v>
      </c>
      <c r="F18" s="342">
        <v>15356.579677206813</v>
      </c>
      <c r="G18" s="342">
        <v>15165.274460523942</v>
      </c>
      <c r="H18" s="342">
        <v>19432.867182813941</v>
      </c>
      <c r="I18" s="342">
        <v>19683.155874343051</v>
      </c>
      <c r="J18" s="342">
        <v>21012.987401956401</v>
      </c>
      <c r="K18" s="203"/>
      <c r="L18" s="174"/>
    </row>
    <row r="19" spans="2:14" ht="22.5" customHeight="1">
      <c r="B19" s="193">
        <v>3</v>
      </c>
      <c r="C19" s="194" t="s">
        <v>147</v>
      </c>
      <c r="D19" s="405">
        <v>48408.260839203751</v>
      </c>
      <c r="E19" s="405">
        <v>56132.055570621495</v>
      </c>
      <c r="F19" s="405">
        <v>71333.689207710631</v>
      </c>
      <c r="G19" s="405">
        <v>92679.740847260226</v>
      </c>
      <c r="H19" s="405">
        <v>109697.58916881947</v>
      </c>
      <c r="I19" s="405">
        <v>129278.91982960097</v>
      </c>
      <c r="J19" s="405">
        <v>154269.79263579857</v>
      </c>
    </row>
    <row r="20" spans="2:14" ht="31.5" customHeight="1">
      <c r="B20" s="205">
        <v>3.01</v>
      </c>
      <c r="C20" s="206" t="s">
        <v>59</v>
      </c>
      <c r="D20" s="342">
        <v>13117.626524888676</v>
      </c>
      <c r="E20" s="342">
        <v>15920.644738669853</v>
      </c>
      <c r="F20" s="342">
        <v>20460.395863639911</v>
      </c>
      <c r="G20" s="342">
        <v>27890.541582897284</v>
      </c>
      <c r="H20" s="342">
        <v>33383.342535353804</v>
      </c>
      <c r="I20" s="342">
        <v>42266.98218602928</v>
      </c>
      <c r="J20" s="342">
        <v>50824.155200634355</v>
      </c>
    </row>
    <row r="21" spans="2:14" ht="22.5" customHeight="1">
      <c r="B21" s="205">
        <v>3.02</v>
      </c>
      <c r="C21" s="206" t="s">
        <v>60</v>
      </c>
      <c r="D21" s="342">
        <v>4576.6346301910526</v>
      </c>
      <c r="E21" s="342">
        <v>4487.6440712516851</v>
      </c>
      <c r="F21" s="342">
        <v>5780.7176004506073</v>
      </c>
      <c r="G21" s="342">
        <v>7260.767518561237</v>
      </c>
      <c r="H21" s="342">
        <v>9253.8876002019406</v>
      </c>
      <c r="I21" s="342">
        <v>10579.638393192239</v>
      </c>
      <c r="J21" s="342">
        <v>12210.599782909811</v>
      </c>
    </row>
    <row r="22" spans="2:14" ht="24.95" customHeight="1">
      <c r="B22" s="205">
        <v>3.03</v>
      </c>
      <c r="C22" s="206" t="s">
        <v>61</v>
      </c>
      <c r="D22" s="342">
        <v>6979.2679808855974</v>
      </c>
      <c r="E22" s="342">
        <v>7717.6988488010429</v>
      </c>
      <c r="F22" s="342">
        <v>9949.8439321543683</v>
      </c>
      <c r="G22" s="342">
        <v>13117.534951171805</v>
      </c>
      <c r="H22" s="342">
        <v>17109.067435276749</v>
      </c>
      <c r="I22" s="342">
        <v>20857.695349769157</v>
      </c>
      <c r="J22" s="342">
        <v>23278.057089698857</v>
      </c>
    </row>
    <row r="23" spans="2:14" ht="24.95" customHeight="1">
      <c r="B23" s="205">
        <v>3.04</v>
      </c>
      <c r="C23" s="206" t="s">
        <v>156</v>
      </c>
      <c r="D23" s="342">
        <v>1876.0714349897771</v>
      </c>
      <c r="E23" s="342">
        <v>2781.5235727725881</v>
      </c>
      <c r="F23" s="342">
        <v>3658.1097885271738</v>
      </c>
      <c r="G23" s="342">
        <v>4304.8973966278882</v>
      </c>
      <c r="H23" s="342">
        <v>5040.4456046651694</v>
      </c>
      <c r="I23" s="342">
        <v>6790.4565572236206</v>
      </c>
      <c r="J23" s="342">
        <v>9793.8554526044081</v>
      </c>
    </row>
    <row r="24" spans="2:14" ht="24.95" customHeight="1">
      <c r="B24" s="205">
        <v>3.05</v>
      </c>
      <c r="C24" s="207" t="s">
        <v>157</v>
      </c>
      <c r="D24" s="342">
        <v>5953.1635141750412</v>
      </c>
      <c r="E24" s="342">
        <v>7195.0205590743008</v>
      </c>
      <c r="F24" s="342">
        <v>9549.6389477224238</v>
      </c>
      <c r="G24" s="342">
        <v>13519.080126686011</v>
      </c>
      <c r="H24" s="342">
        <v>12017.907788765995</v>
      </c>
      <c r="I24" s="342">
        <v>11752.437698943257</v>
      </c>
      <c r="J24" s="342">
        <v>12788.063721497874</v>
      </c>
    </row>
    <row r="25" spans="2:14" ht="29.25" customHeight="1">
      <c r="B25" s="205">
        <v>3.06</v>
      </c>
      <c r="C25" s="207" t="s">
        <v>185</v>
      </c>
      <c r="D25" s="342">
        <v>1145.0895162983625</v>
      </c>
      <c r="E25" s="342">
        <v>1334.9063223735639</v>
      </c>
      <c r="F25" s="342">
        <v>2174.265538565071</v>
      </c>
      <c r="G25" s="342">
        <v>3470.0107489860256</v>
      </c>
      <c r="H25" s="342">
        <v>5562.7369190153404</v>
      </c>
      <c r="I25" s="342">
        <v>6112.6690015745025</v>
      </c>
      <c r="J25" s="342">
        <v>8789.7917409863767</v>
      </c>
    </row>
    <row r="26" spans="2:14" ht="37.5" customHeight="1">
      <c r="B26" s="205">
        <v>3.07</v>
      </c>
      <c r="C26" s="207" t="s">
        <v>184</v>
      </c>
      <c r="D26" s="342">
        <v>1612.2970837660723</v>
      </c>
      <c r="E26" s="342">
        <v>2115.0769940490654</v>
      </c>
      <c r="F26" s="342">
        <v>2664.3211878783268</v>
      </c>
      <c r="G26" s="342">
        <v>3115.2515488267509</v>
      </c>
      <c r="H26" s="342">
        <v>3678.8668460509798</v>
      </c>
      <c r="I26" s="342">
        <v>4133.2077243536205</v>
      </c>
      <c r="J26" s="342">
        <v>4839.6454439839035</v>
      </c>
    </row>
    <row r="27" spans="2:14" ht="39" customHeight="1">
      <c r="B27" s="205">
        <v>3.08</v>
      </c>
      <c r="C27" s="207" t="s">
        <v>63</v>
      </c>
      <c r="D27" s="342">
        <v>4264.5444985858257</v>
      </c>
      <c r="E27" s="342">
        <v>4549.2307142553109</v>
      </c>
      <c r="F27" s="342">
        <v>5236.6084017376998</v>
      </c>
      <c r="G27" s="342">
        <v>6501.6652453797706</v>
      </c>
      <c r="H27" s="342">
        <v>7846.0512101773584</v>
      </c>
      <c r="I27" s="342">
        <v>9247.2092028977677</v>
      </c>
      <c r="J27" s="342">
        <v>10828.844944272259</v>
      </c>
    </row>
    <row r="28" spans="2:14" ht="22.5" customHeight="1">
      <c r="B28" s="205">
        <v>3.09</v>
      </c>
      <c r="C28" s="207" t="s">
        <v>7</v>
      </c>
      <c r="D28" s="342">
        <v>4693.0319436777854</v>
      </c>
      <c r="E28" s="342">
        <v>5189.4735106080916</v>
      </c>
      <c r="F28" s="342">
        <v>6279.4220073304587</v>
      </c>
      <c r="G28" s="342">
        <v>6897.521108575721</v>
      </c>
      <c r="H28" s="342">
        <v>8045.56988036045</v>
      </c>
      <c r="I28" s="342">
        <v>8880.3721389834009</v>
      </c>
      <c r="J28" s="342">
        <v>10712.408781479508</v>
      </c>
    </row>
    <row r="29" spans="2:14" ht="22.5" customHeight="1">
      <c r="B29" s="205">
        <v>3.1</v>
      </c>
      <c r="C29" s="207" t="s">
        <v>155</v>
      </c>
      <c r="D29" s="342">
        <v>2611.6480930888893</v>
      </c>
      <c r="E29" s="342">
        <v>3108.3950384654363</v>
      </c>
      <c r="F29" s="342">
        <v>3437.9050285337257</v>
      </c>
      <c r="G29" s="342">
        <v>3977.2355986996922</v>
      </c>
      <c r="H29" s="342">
        <v>4933.9659356817792</v>
      </c>
      <c r="I29" s="342">
        <v>5802.514399135749</v>
      </c>
      <c r="J29" s="342">
        <v>6996.4065110362826</v>
      </c>
    </row>
    <row r="30" spans="2:14" ht="30" customHeight="1">
      <c r="B30" s="205">
        <v>3.11</v>
      </c>
      <c r="C30" s="207" t="s">
        <v>192</v>
      </c>
      <c r="D30" s="342">
        <v>1578.8856186566804</v>
      </c>
      <c r="E30" s="342">
        <v>1732.441200300565</v>
      </c>
      <c r="F30" s="342">
        <v>2142.4609111708555</v>
      </c>
      <c r="G30" s="342">
        <v>2625.2350208480329</v>
      </c>
      <c r="H30" s="342">
        <v>2825.7474132698926</v>
      </c>
      <c r="I30" s="342">
        <v>2855.7371774984003</v>
      </c>
      <c r="J30" s="342">
        <v>3207.9639666949515</v>
      </c>
      <c r="K30" s="197"/>
      <c r="L30" s="197"/>
    </row>
    <row r="31" spans="2:14" s="197" customFormat="1">
      <c r="B31" s="193">
        <v>4</v>
      </c>
      <c r="C31" s="209" t="s">
        <v>167</v>
      </c>
      <c r="D31" s="405">
        <v>116802.14769858605</v>
      </c>
      <c r="E31" s="405">
        <v>140985.41662003024</v>
      </c>
      <c r="F31" s="405">
        <v>165014.63083245448</v>
      </c>
      <c r="G31" s="405">
        <v>198505.2822864012</v>
      </c>
      <c r="H31" s="405">
        <v>238267.07771333831</v>
      </c>
      <c r="I31" s="405">
        <v>278972.77852532035</v>
      </c>
      <c r="J31" s="405">
        <v>326562.12043367233</v>
      </c>
      <c r="K31" s="210"/>
      <c r="L31" s="210"/>
      <c r="M31" s="210"/>
      <c r="N31" s="210"/>
    </row>
    <row r="32" spans="2:14" ht="22.5" customHeight="1">
      <c r="B32" s="211"/>
      <c r="C32" s="208" t="s">
        <v>69</v>
      </c>
      <c r="D32" s="342">
        <v>6847.8618875922002</v>
      </c>
      <c r="E32" s="342">
        <v>14447.13048354987</v>
      </c>
      <c r="F32" s="342">
        <v>15384.412556699011</v>
      </c>
      <c r="G32" s="342">
        <v>16571.762372209898</v>
      </c>
      <c r="H32" s="342">
        <v>18404.297015652352</v>
      </c>
      <c r="I32" s="342">
        <v>21623.276112628995</v>
      </c>
      <c r="J32" s="342">
        <v>22918.292775625054</v>
      </c>
    </row>
    <row r="33" spans="2:11" ht="37.5" customHeight="1">
      <c r="B33" s="193">
        <v>5</v>
      </c>
      <c r="C33" s="209" t="s">
        <v>166</v>
      </c>
      <c r="D33" s="405">
        <v>123650.00958617825</v>
      </c>
      <c r="E33" s="405">
        <v>155432.54710358012</v>
      </c>
      <c r="F33" s="405">
        <v>180399.04338915349</v>
      </c>
      <c r="G33" s="405">
        <v>215077.04465861109</v>
      </c>
      <c r="H33" s="405">
        <v>256671.37472899066</v>
      </c>
      <c r="I33" s="405">
        <v>300596.05463794933</v>
      </c>
      <c r="J33" s="405">
        <v>349480.4132092974</v>
      </c>
    </row>
    <row r="34" spans="2:11" ht="25.5" customHeight="1">
      <c r="B34" s="212"/>
      <c r="C34" s="213" t="s">
        <v>191</v>
      </c>
      <c r="D34" s="407">
        <v>36119.602672934598</v>
      </c>
      <c r="E34" s="407">
        <v>43728.148071774078</v>
      </c>
      <c r="F34" s="407">
        <v>51550.70184859982</v>
      </c>
      <c r="G34" s="407">
        <v>64457.488882822618</v>
      </c>
      <c r="H34" s="407">
        <v>73325.4223864261</v>
      </c>
      <c r="I34" s="407">
        <v>81253.784185806493</v>
      </c>
      <c r="J34" s="407">
        <v>92469.063054193757</v>
      </c>
    </row>
    <row r="35" spans="2:11" ht="4.5" customHeight="1">
      <c r="B35" s="164"/>
      <c r="C35" s="186"/>
      <c r="D35" s="13"/>
      <c r="E35" s="406"/>
    </row>
    <row r="36" spans="2:11" ht="13.5" customHeight="1">
      <c r="B36" s="46" t="s">
        <v>180</v>
      </c>
      <c r="C36" s="186"/>
      <c r="D36" s="353"/>
      <c r="E36" s="353"/>
      <c r="F36" s="178"/>
      <c r="G36" s="178"/>
      <c r="H36" s="178"/>
      <c r="I36" s="178"/>
      <c r="J36" s="178"/>
    </row>
    <row r="37" spans="2:11" ht="12" customHeight="1">
      <c r="B37" s="174" t="s">
        <v>161</v>
      </c>
      <c r="D37" s="177"/>
      <c r="E37" s="177"/>
    </row>
    <row r="38" spans="2:11">
      <c r="E38" s="214"/>
      <c r="F38" s="214"/>
      <c r="G38" s="214"/>
      <c r="H38" s="214"/>
      <c r="I38" s="214"/>
      <c r="J38" s="214"/>
    </row>
    <row r="39" spans="2:11">
      <c r="D39" s="216"/>
      <c r="E39" s="216"/>
      <c r="F39" s="216"/>
      <c r="G39" s="210"/>
      <c r="H39" s="216"/>
      <c r="I39" s="216"/>
      <c r="J39" s="216"/>
      <c r="K39" s="214"/>
    </row>
    <row r="40" spans="2:11">
      <c r="D40" s="342"/>
      <c r="E40" s="342"/>
      <c r="F40" s="342"/>
      <c r="G40" s="342"/>
      <c r="H40" s="342"/>
      <c r="I40" s="342"/>
      <c r="J40" s="342"/>
    </row>
  </sheetData>
  <mergeCells count="2">
    <mergeCell ref="K10:L10"/>
    <mergeCell ref="D3:E3"/>
  </mergeCells>
  <printOptions horizontalCentered="1"/>
  <pageMargins left="0.25" right="0.17" top="0.75" bottom="0.75" header="0.3" footer="0.3"/>
  <pageSetup paperSize="9" scale="79" orientation="portrait" r:id="rId1"/>
  <headerFooter>
    <oddFooter xml:space="preserve">&amp;R   4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51"/>
  <sheetViews>
    <sheetView view="pageBreakPreview" topLeftCell="A13" zoomScale="60" zoomScaleNormal="85" workbookViewId="0">
      <selection activeCell="U41" sqref="U41"/>
    </sheetView>
  </sheetViews>
  <sheetFormatPr defaultColWidth="9.140625" defaultRowHeight="18.75"/>
  <cols>
    <col min="1" max="1" width="0.85546875" style="222" customWidth="1"/>
    <col min="2" max="2" width="7" style="220" customWidth="1"/>
    <col min="3" max="3" width="45.28515625" style="219" customWidth="1"/>
    <col min="4" max="4" width="10.140625" style="220" customWidth="1"/>
    <col min="5" max="5" width="10.140625" style="222" customWidth="1"/>
    <col min="6" max="10" width="10.42578125" style="185" customWidth="1"/>
    <col min="11" max="11" width="15.5703125" style="348" customWidth="1"/>
    <col min="12" max="14" width="11.42578125" style="348" bestFit="1" customWidth="1"/>
    <col min="15" max="16" width="11.5703125" style="348" bestFit="1" customWidth="1"/>
    <col min="17" max="17" width="11.140625" style="348" customWidth="1"/>
    <col min="18" max="18" width="11" style="348" customWidth="1"/>
    <col min="19" max="20" width="9.140625" style="348"/>
    <col min="21" max="16384" width="9.140625" style="222"/>
  </cols>
  <sheetData>
    <row r="1" spans="2:20">
      <c r="B1" s="218"/>
      <c r="D1" s="221"/>
    </row>
    <row r="2" spans="2:20">
      <c r="B2" s="223" t="s">
        <v>165</v>
      </c>
    </row>
    <row r="3" spans="2:20" ht="15" customHeight="1">
      <c r="D3" s="414"/>
      <c r="E3" s="414"/>
    </row>
    <row r="4" spans="2:20" ht="30" customHeight="1">
      <c r="B4" s="224"/>
      <c r="C4" s="224"/>
      <c r="D4" s="225" t="s">
        <v>201</v>
      </c>
      <c r="E4" s="226" t="s">
        <v>202</v>
      </c>
      <c r="F4" s="226" t="s">
        <v>203</v>
      </c>
      <c r="G4" s="226" t="s">
        <v>179</v>
      </c>
      <c r="H4" s="226" t="s">
        <v>183</v>
      </c>
      <c r="I4" s="226" t="s">
        <v>204</v>
      </c>
      <c r="J4" s="226" t="s">
        <v>207</v>
      </c>
      <c r="K4" s="419"/>
      <c r="L4" s="420"/>
      <c r="M4" s="421"/>
      <c r="N4" s="421"/>
      <c r="O4" s="420"/>
      <c r="P4" s="421"/>
      <c r="Q4" s="420"/>
      <c r="R4" s="421"/>
    </row>
    <row r="5" spans="2:20" s="231" customFormat="1" ht="22.5" customHeight="1">
      <c r="B5" s="227">
        <v>1</v>
      </c>
      <c r="C5" s="228" t="s">
        <v>26</v>
      </c>
      <c r="D5" s="229">
        <v>21.651582333634646</v>
      </c>
      <c r="E5" s="229">
        <v>22.049119357885179</v>
      </c>
      <c r="F5" s="229">
        <v>22.134831737233327</v>
      </c>
      <c r="G5" s="229">
        <v>22.728099429628205</v>
      </c>
      <c r="H5" s="229">
        <v>21.217531466399059</v>
      </c>
      <c r="I5" s="229">
        <v>19.687767324676901</v>
      </c>
      <c r="J5" s="229">
        <v>18.520913318249686</v>
      </c>
      <c r="K5" s="422"/>
      <c r="L5" s="230"/>
      <c r="M5" s="230"/>
      <c r="N5" s="230"/>
      <c r="O5" s="230"/>
      <c r="P5" s="230"/>
      <c r="Q5" s="230"/>
      <c r="R5" s="230"/>
      <c r="S5" s="423"/>
      <c r="T5" s="423"/>
    </row>
    <row r="6" spans="2:20" s="185" customFormat="1" ht="22.5" customHeight="1">
      <c r="B6" s="232">
        <v>1.01</v>
      </c>
      <c r="C6" s="233" t="s">
        <v>65</v>
      </c>
      <c r="D6" s="230">
        <v>14.607307130285912</v>
      </c>
      <c r="E6" s="230">
        <v>14.637777977593405</v>
      </c>
      <c r="F6" s="230">
        <v>14.834633715711981</v>
      </c>
      <c r="G6" s="230">
        <v>16.22615077477402</v>
      </c>
      <c r="H6" s="230">
        <v>15.360358411035369</v>
      </c>
      <c r="I6" s="230">
        <v>14.463448884807873</v>
      </c>
      <c r="J6" s="230">
        <v>13.80097086814254</v>
      </c>
      <c r="K6" s="422"/>
      <c r="L6" s="230"/>
      <c r="M6" s="230"/>
      <c r="N6" s="230"/>
      <c r="O6" s="230"/>
      <c r="P6" s="230"/>
      <c r="Q6" s="230"/>
      <c r="R6" s="230"/>
      <c r="S6" s="347"/>
      <c r="T6" s="347"/>
    </row>
    <row r="7" spans="2:20" s="185" customFormat="1" ht="22.5" customHeight="1">
      <c r="B7" s="232"/>
      <c r="C7" s="234" t="s">
        <v>94</v>
      </c>
      <c r="D7" s="230">
        <v>1.695459081066035</v>
      </c>
      <c r="E7" s="230">
        <v>2.3078331330119539</v>
      </c>
      <c r="F7" s="230">
        <v>2.2093794340663746</v>
      </c>
      <c r="G7" s="230">
        <v>1.9313967358452744</v>
      </c>
      <c r="H7" s="230">
        <v>1.756885609280993</v>
      </c>
      <c r="I7" s="230">
        <v>1.5563798691689283</v>
      </c>
      <c r="J7" s="230">
        <v>1.352489031354565</v>
      </c>
      <c r="K7" s="422"/>
      <c r="L7" s="230"/>
      <c r="M7" s="230"/>
      <c r="N7" s="230"/>
      <c r="O7" s="230"/>
      <c r="P7" s="230"/>
      <c r="Q7" s="230"/>
      <c r="R7" s="230"/>
      <c r="S7" s="347"/>
      <c r="T7" s="347"/>
    </row>
    <row r="8" spans="2:20" s="185" customFormat="1" ht="22.5" customHeight="1">
      <c r="B8" s="232">
        <v>1.02</v>
      </c>
      <c r="C8" s="233" t="s">
        <v>66</v>
      </c>
      <c r="D8" s="230">
        <v>3.7277239632353507</v>
      </c>
      <c r="E8" s="230">
        <v>3.9523050240366544</v>
      </c>
      <c r="F8" s="230">
        <v>3.6674212131882129</v>
      </c>
      <c r="G8" s="230">
        <v>3.286562550636063</v>
      </c>
      <c r="H8" s="230">
        <v>2.979975752161681</v>
      </c>
      <c r="I8" s="230">
        <v>2.6985832519051134</v>
      </c>
      <c r="J8" s="230">
        <v>2.4650994947981486</v>
      </c>
      <c r="K8" s="424"/>
      <c r="L8" s="425"/>
      <c r="M8" s="347"/>
      <c r="N8" s="347"/>
      <c r="O8" s="347"/>
      <c r="P8" s="347"/>
      <c r="Q8" s="347"/>
      <c r="R8" s="347"/>
      <c r="S8" s="347"/>
      <c r="T8" s="347"/>
    </row>
    <row r="9" spans="2:20" s="185" customFormat="1" ht="22.5" customHeight="1">
      <c r="B9" s="232">
        <v>1.03</v>
      </c>
      <c r="C9" s="233" t="s">
        <v>67</v>
      </c>
      <c r="D9" s="230">
        <v>1.7531078762114614</v>
      </c>
      <c r="E9" s="230">
        <v>2.0511212148857392</v>
      </c>
      <c r="F9" s="230">
        <v>2.0940172094754699</v>
      </c>
      <c r="G9" s="230">
        <v>1.7840875248813344</v>
      </c>
      <c r="H9" s="230">
        <v>1.7018572906844986</v>
      </c>
      <c r="I9" s="230">
        <v>1.5193373564598334</v>
      </c>
      <c r="J9" s="230">
        <v>1.3255344517458192</v>
      </c>
      <c r="K9" s="423"/>
      <c r="L9" s="426"/>
      <c r="M9" s="426"/>
      <c r="N9" s="426"/>
      <c r="O9" s="426"/>
      <c r="P9" s="426"/>
      <c r="Q9" s="426"/>
      <c r="R9" s="426"/>
      <c r="S9" s="347"/>
      <c r="T9" s="347"/>
    </row>
    <row r="10" spans="2:20" s="185" customFormat="1" ht="22.5" customHeight="1">
      <c r="B10" s="232">
        <v>1.04</v>
      </c>
      <c r="C10" s="233" t="s">
        <v>68</v>
      </c>
      <c r="D10" s="230">
        <v>1.5634433639019225</v>
      </c>
      <c r="E10" s="230">
        <v>1.4079151413693822</v>
      </c>
      <c r="F10" s="230">
        <v>1.538759598857663</v>
      </c>
      <c r="G10" s="230">
        <v>1.4312985793367881</v>
      </c>
      <c r="H10" s="230">
        <v>1.1753400125175109</v>
      </c>
      <c r="I10" s="230">
        <v>1.0063978315040807</v>
      </c>
      <c r="J10" s="230">
        <v>0.92930850356317607</v>
      </c>
      <c r="K10" s="348"/>
      <c r="L10" s="348"/>
      <c r="M10" s="347"/>
      <c r="N10" s="347"/>
      <c r="O10" s="347"/>
      <c r="P10" s="347"/>
      <c r="Q10" s="347"/>
      <c r="R10" s="347"/>
      <c r="S10" s="347"/>
      <c r="T10" s="347"/>
    </row>
    <row r="11" spans="2:20" s="231" customFormat="1" ht="22.5" customHeight="1">
      <c r="B11" s="227">
        <v>2</v>
      </c>
      <c r="C11" s="228" t="s">
        <v>27</v>
      </c>
      <c r="D11" s="355">
        <v>36.903750943178238</v>
      </c>
      <c r="E11" s="355">
        <v>38.136794251957902</v>
      </c>
      <c r="F11" s="355">
        <v>34.636462512342398</v>
      </c>
      <c r="G11" s="355">
        <v>30.583097239917883</v>
      </c>
      <c r="H11" s="355">
        <v>32.742709192279854</v>
      </c>
      <c r="I11" s="355">
        <v>33.971180866260205</v>
      </c>
      <c r="J11" s="355">
        <v>34.23852111005165</v>
      </c>
      <c r="K11" s="348"/>
      <c r="L11" s="348"/>
      <c r="M11" s="423"/>
      <c r="N11" s="423"/>
      <c r="O11" s="423"/>
      <c r="P11" s="423"/>
      <c r="Q11" s="423"/>
      <c r="R11" s="423"/>
      <c r="S11" s="423"/>
      <c r="T11" s="423"/>
    </row>
    <row r="12" spans="2:20" ht="22.5" customHeight="1">
      <c r="B12" s="233">
        <v>2.0099999999999998</v>
      </c>
      <c r="C12" s="233" t="s">
        <v>8</v>
      </c>
      <c r="D12" s="230">
        <v>13.64117733389452</v>
      </c>
      <c r="E12" s="230">
        <v>15.3950017093192</v>
      </c>
      <c r="F12" s="230">
        <v>10.381425926789058</v>
      </c>
      <c r="G12" s="230">
        <v>8.4790713571507705</v>
      </c>
      <c r="H12" s="230">
        <v>10.877277985682271</v>
      </c>
      <c r="I12" s="230">
        <v>13.620915403268249</v>
      </c>
      <c r="J12" s="230">
        <v>14.861540329492909</v>
      </c>
    </row>
    <row r="13" spans="2:20" ht="22.5" customHeight="1">
      <c r="B13" s="233"/>
      <c r="C13" s="234" t="s">
        <v>160</v>
      </c>
      <c r="D13" s="230">
        <v>5.8242464618444965</v>
      </c>
      <c r="E13" s="230">
        <v>6.3842368512325889</v>
      </c>
      <c r="F13" s="230">
        <v>2.8433464130528976</v>
      </c>
      <c r="G13" s="230">
        <v>0.51742128051477987</v>
      </c>
      <c r="H13" s="230">
        <v>3.5447086275641628</v>
      </c>
      <c r="I13" s="230">
        <v>3.8024636379059036</v>
      </c>
      <c r="J13" s="230">
        <v>4.5468134485279501</v>
      </c>
    </row>
    <row r="14" spans="2:20" ht="22.5" customHeight="1">
      <c r="B14" s="233"/>
      <c r="C14" s="234" t="s">
        <v>208</v>
      </c>
      <c r="D14" s="230">
        <v>7.2103111622272325</v>
      </c>
      <c r="E14" s="230">
        <v>8.154276430963936</v>
      </c>
      <c r="F14" s="230">
        <v>6.6476421089243338</v>
      </c>
      <c r="G14" s="230">
        <v>7.2481374449529055</v>
      </c>
      <c r="H14" s="230">
        <v>6.5072813558918865</v>
      </c>
      <c r="I14" s="230">
        <v>7.2523436394430725</v>
      </c>
      <c r="J14" s="230">
        <v>7.1295652681499746</v>
      </c>
    </row>
    <row r="15" spans="2:20" ht="22.5" customHeight="1">
      <c r="B15" s="233">
        <v>2.02</v>
      </c>
      <c r="C15" s="233" t="s">
        <v>9</v>
      </c>
      <c r="D15" s="230">
        <v>12.433621133961772</v>
      </c>
      <c r="E15" s="230">
        <v>12.487250691821091</v>
      </c>
      <c r="F15" s="230">
        <v>12.426792852044114</v>
      </c>
      <c r="G15" s="230">
        <v>12.050975485648156</v>
      </c>
      <c r="H15" s="230">
        <v>11.273205806749441</v>
      </c>
      <c r="I15" s="230">
        <v>11.270181511839272</v>
      </c>
      <c r="J15" s="230">
        <v>11.169192323853038</v>
      </c>
    </row>
    <row r="16" spans="2:20" ht="22.5" customHeight="1">
      <c r="B16" s="233">
        <v>2.0299999999999998</v>
      </c>
      <c r="C16" s="233" t="s">
        <v>57</v>
      </c>
      <c r="D16" s="230">
        <v>1.1361185609521578</v>
      </c>
      <c r="E16" s="230">
        <v>0.97773484874401528</v>
      </c>
      <c r="F16" s="230">
        <v>1.8050945512895009</v>
      </c>
      <c r="G16" s="230">
        <v>1.7560875368577433</v>
      </c>
      <c r="H16" s="230">
        <v>1.8423267584102738</v>
      </c>
      <c r="I16" s="230">
        <v>1.4975944070215768</v>
      </c>
      <c r="J16" s="230">
        <v>1.3267065738688244</v>
      </c>
      <c r="K16" s="423"/>
      <c r="L16" s="423"/>
    </row>
    <row r="17" spans="2:20" ht="22.5" customHeight="1">
      <c r="B17" s="233">
        <v>2.04</v>
      </c>
      <c r="C17" s="233" t="s">
        <v>58</v>
      </c>
      <c r="D17" s="230">
        <v>0.58247792307818025</v>
      </c>
      <c r="E17" s="230">
        <v>0.63538761570896007</v>
      </c>
      <c r="F17" s="230">
        <v>0.71695639207924267</v>
      </c>
      <c r="G17" s="230">
        <v>0.65722940538838459</v>
      </c>
      <c r="H17" s="230">
        <v>0.59398076587058246</v>
      </c>
      <c r="I17" s="230">
        <v>0.5269065663257827</v>
      </c>
      <c r="J17" s="230">
        <v>0.44647539080060022</v>
      </c>
    </row>
    <row r="18" spans="2:20" s="231" customFormat="1" ht="22.5" customHeight="1">
      <c r="B18" s="233">
        <v>2.0499999999999998</v>
      </c>
      <c r="C18" s="233" t="s">
        <v>25</v>
      </c>
      <c r="D18" s="230">
        <v>9.1103559912916108</v>
      </c>
      <c r="E18" s="230">
        <v>8.64141938636463</v>
      </c>
      <c r="F18" s="230">
        <v>9.3061927901404822</v>
      </c>
      <c r="G18" s="230">
        <v>7.6397334548728297</v>
      </c>
      <c r="H18" s="230">
        <v>8.1559178755672797</v>
      </c>
      <c r="I18" s="230">
        <v>7.055582977805325</v>
      </c>
      <c r="J18" s="230">
        <v>6.4346064920362753</v>
      </c>
      <c r="K18" s="348"/>
      <c r="L18" s="348"/>
      <c r="M18" s="423"/>
      <c r="N18" s="423"/>
      <c r="O18" s="423"/>
      <c r="P18" s="423"/>
      <c r="Q18" s="423"/>
      <c r="R18" s="423"/>
      <c r="S18" s="423"/>
      <c r="T18" s="423"/>
    </row>
    <row r="19" spans="2:20" ht="22.5" customHeight="1">
      <c r="B19" s="227">
        <v>3</v>
      </c>
      <c r="C19" s="228" t="s">
        <v>147</v>
      </c>
      <c r="D19" s="355">
        <v>41.444666723187105</v>
      </c>
      <c r="E19" s="355">
        <v>39.814086390156923</v>
      </c>
      <c r="F19" s="355">
        <v>43.228705750424268</v>
      </c>
      <c r="G19" s="355">
        <v>46.688803330453915</v>
      </c>
      <c r="H19" s="355">
        <v>46.039759341321094</v>
      </c>
      <c r="I19" s="355">
        <v>46.34105180906289</v>
      </c>
      <c r="J19" s="355">
        <v>47.240565571698674</v>
      </c>
    </row>
    <row r="20" spans="2:20" ht="41.25" customHeight="1">
      <c r="B20" s="247">
        <v>3.01</v>
      </c>
      <c r="C20" s="237" t="s">
        <v>59</v>
      </c>
      <c r="D20" s="230">
        <v>11.230638120404588</v>
      </c>
      <c r="E20" s="230">
        <v>11.292405356773585</v>
      </c>
      <c r="F20" s="230">
        <v>12.399140464347138</v>
      </c>
      <c r="G20" s="230">
        <v>14.050276779364049</v>
      </c>
      <c r="H20" s="230">
        <v>14.010891834379931</v>
      </c>
      <c r="I20" s="230">
        <v>15.150934227151847</v>
      </c>
      <c r="J20" s="230">
        <v>15.563395758558956</v>
      </c>
    </row>
    <row r="21" spans="2:20" ht="24.75" customHeight="1">
      <c r="B21" s="236">
        <v>3.02</v>
      </c>
      <c r="C21" s="237" t="s">
        <v>60</v>
      </c>
      <c r="D21" s="230">
        <v>3.9182795182853085</v>
      </c>
      <c r="E21" s="230">
        <v>3.1830555094548068</v>
      </c>
      <c r="F21" s="230">
        <v>3.503154581680691</v>
      </c>
      <c r="G21" s="230">
        <v>3.657720054061576</v>
      </c>
      <c r="H21" s="230">
        <v>3.8838297296512754</v>
      </c>
      <c r="I21" s="230">
        <v>3.7923550997044688</v>
      </c>
      <c r="J21" s="230">
        <v>3.7391353800294458</v>
      </c>
    </row>
    <row r="22" spans="2:20" ht="25.5" customHeight="1">
      <c r="B22" s="236">
        <v>3.03</v>
      </c>
      <c r="C22" s="237" t="s">
        <v>61</v>
      </c>
      <c r="D22" s="230">
        <v>5.9752907959329287</v>
      </c>
      <c r="E22" s="230">
        <v>5.4741114604789312</v>
      </c>
      <c r="F22" s="230">
        <v>6.0296737822337807</v>
      </c>
      <c r="G22" s="230">
        <v>6.6081541005271447</v>
      </c>
      <c r="H22" s="230">
        <v>7.1806258755818764</v>
      </c>
      <c r="I22" s="230">
        <v>7.4766059470121577</v>
      </c>
      <c r="J22" s="230">
        <v>7.1282171547593309</v>
      </c>
    </row>
    <row r="23" spans="2:20" ht="22.5" customHeight="1">
      <c r="B23" s="236">
        <v>3.04</v>
      </c>
      <c r="C23" s="237" t="s">
        <v>62</v>
      </c>
      <c r="D23" s="230">
        <v>1.6061960091958891</v>
      </c>
      <c r="E23" s="230">
        <v>1.9729158089230401</v>
      </c>
      <c r="F23" s="230">
        <v>2.2168396645030763</v>
      </c>
      <c r="G23" s="230">
        <v>2.1686563435711652</v>
      </c>
      <c r="H23" s="230">
        <v>2.115460370370339</v>
      </c>
      <c r="I23" s="230">
        <v>2.434092886452468</v>
      </c>
      <c r="J23" s="230">
        <v>2.9990788397620132</v>
      </c>
    </row>
    <row r="24" spans="2:20" ht="27.75" customHeight="1">
      <c r="B24" s="236">
        <v>3.05</v>
      </c>
      <c r="C24" s="238" t="s">
        <v>91</v>
      </c>
      <c r="D24" s="230">
        <v>5.0967928513930119</v>
      </c>
      <c r="E24" s="230">
        <v>5.1033792938071025</v>
      </c>
      <c r="F24" s="230">
        <v>5.7871468121020913</v>
      </c>
      <c r="G24" s="230">
        <v>6.8104384784989414</v>
      </c>
      <c r="H24" s="230">
        <v>5.0438809692478239</v>
      </c>
      <c r="I24" s="230">
        <v>4.2127542913211418</v>
      </c>
      <c r="J24" s="230">
        <v>3.9159666480960533</v>
      </c>
    </row>
    <row r="25" spans="2:20" ht="27.75" customHeight="1">
      <c r="B25" s="236">
        <v>3.06</v>
      </c>
      <c r="C25" s="238" t="s">
        <v>185</v>
      </c>
      <c r="D25" s="230">
        <v>0.98036683302547212</v>
      </c>
      <c r="E25" s="230">
        <v>0.94684000258783463</v>
      </c>
      <c r="F25" s="230">
        <v>1.3176198544313833</v>
      </c>
      <c r="G25" s="230">
        <v>1.7480697284314746</v>
      </c>
      <c r="H25" s="230">
        <v>2.3346645169786862</v>
      </c>
      <c r="I25" s="230">
        <v>2.1911345737339385</v>
      </c>
      <c r="J25" s="230">
        <v>2.6916139965387265</v>
      </c>
    </row>
    <row r="26" spans="2:20" ht="48.75" customHeight="1">
      <c r="B26" s="236">
        <v>3.07</v>
      </c>
      <c r="C26" s="238" t="s">
        <v>184</v>
      </c>
      <c r="D26" s="230">
        <v>1.3803659569057649</v>
      </c>
      <c r="E26" s="230">
        <v>1.5002097697447736</v>
      </c>
      <c r="F26" s="230">
        <v>1.6145969447906177</v>
      </c>
      <c r="G26" s="230">
        <v>1.5693544841452134</v>
      </c>
      <c r="H26" s="230">
        <v>1.5440097227687763</v>
      </c>
      <c r="I26" s="230">
        <v>1.4815810152525255</v>
      </c>
      <c r="J26" s="230">
        <v>1.48199841351988</v>
      </c>
    </row>
    <row r="27" spans="2:20" ht="41.25" customHeight="1">
      <c r="B27" s="236">
        <v>3.08</v>
      </c>
      <c r="C27" s="238" t="s">
        <v>63</v>
      </c>
      <c r="D27" s="230">
        <v>3.6510839762901468</v>
      </c>
      <c r="E27" s="230">
        <v>3.2267384977241589</v>
      </c>
      <c r="F27" s="230">
        <v>3.1734206690160844</v>
      </c>
      <c r="G27" s="230">
        <v>3.2753109491561236</v>
      </c>
      <c r="H27" s="230">
        <v>3.292964888593223</v>
      </c>
      <c r="I27" s="230">
        <v>3.31473531280704</v>
      </c>
      <c r="J27" s="230">
        <v>3.3160137893187445</v>
      </c>
    </row>
    <row r="28" spans="2:20" ht="22.5" customHeight="1">
      <c r="B28" s="236">
        <v>3.09</v>
      </c>
      <c r="C28" s="238" t="s">
        <v>7</v>
      </c>
      <c r="D28" s="230">
        <v>4.0179329200250624</v>
      </c>
      <c r="E28" s="230">
        <v>3.6808583717521937</v>
      </c>
      <c r="F28" s="230">
        <v>3.8053728785456551</v>
      </c>
      <c r="G28" s="230">
        <v>3.4747292510957242</v>
      </c>
      <c r="H28" s="230">
        <v>3.3767022945738905</v>
      </c>
      <c r="I28" s="230">
        <v>3.1832396644310563</v>
      </c>
      <c r="J28" s="230">
        <v>3.2803586549638699</v>
      </c>
    </row>
    <row r="29" spans="2:20" ht="22.5" customHeight="1">
      <c r="B29" s="236">
        <v>3.1</v>
      </c>
      <c r="C29" s="238" t="s">
        <v>64</v>
      </c>
      <c r="D29" s="230">
        <v>2.2359589652652461</v>
      </c>
      <c r="E29" s="230">
        <v>2.2047635230549205</v>
      </c>
      <c r="F29" s="230">
        <v>2.0833940670535811</v>
      </c>
      <c r="G29" s="230">
        <v>2.0035918202727632</v>
      </c>
      <c r="H29" s="230">
        <v>2.0707711627780516</v>
      </c>
      <c r="I29" s="230">
        <v>2.0799572022074893</v>
      </c>
      <c r="J29" s="230">
        <v>2.1424427615012731</v>
      </c>
      <c r="K29" s="423"/>
      <c r="L29" s="423"/>
    </row>
    <row r="30" spans="2:20" ht="27.75" customHeight="1">
      <c r="B30" s="236">
        <v>3.11</v>
      </c>
      <c r="C30" s="239" t="s">
        <v>192</v>
      </c>
      <c r="D30" s="230">
        <v>1.3517607764636965</v>
      </c>
      <c r="E30" s="230">
        <v>1.2288087958555789</v>
      </c>
      <c r="F30" s="230">
        <v>1.2983460317201667</v>
      </c>
      <c r="G30" s="230">
        <v>1.3225013413297353</v>
      </c>
      <c r="H30" s="230">
        <v>1.1859579763972177</v>
      </c>
      <c r="I30" s="230">
        <v>1.0236615889887641</v>
      </c>
      <c r="J30" s="230">
        <v>0.98234417465038404</v>
      </c>
    </row>
    <row r="31" spans="2:20" s="231" customFormat="1" ht="39" customHeight="1">
      <c r="B31" s="227">
        <v>4</v>
      </c>
      <c r="C31" s="392" t="s">
        <v>167</v>
      </c>
      <c r="D31" s="229">
        <v>100</v>
      </c>
      <c r="E31" s="229">
        <v>100</v>
      </c>
      <c r="F31" s="229">
        <v>100</v>
      </c>
      <c r="G31" s="229">
        <v>100</v>
      </c>
      <c r="H31" s="229">
        <v>100</v>
      </c>
      <c r="I31" s="229">
        <v>100</v>
      </c>
      <c r="J31" s="229">
        <v>100</v>
      </c>
      <c r="K31" s="348"/>
      <c r="L31" s="348"/>
      <c r="M31" s="423"/>
      <c r="N31" s="423"/>
      <c r="O31" s="423"/>
      <c r="P31" s="423"/>
      <c r="Q31" s="423"/>
      <c r="R31" s="423"/>
      <c r="S31" s="423"/>
      <c r="T31" s="423"/>
    </row>
    <row r="32" spans="2:20" ht="21" hidden="1" customHeight="1">
      <c r="B32" s="241"/>
      <c r="C32" s="393" t="s">
        <v>69</v>
      </c>
      <c r="D32" s="230">
        <v>5.8627876477609471</v>
      </c>
      <c r="E32" s="348"/>
      <c r="F32" s="229" t="e">
        <v>#DIV/0!</v>
      </c>
      <c r="G32" s="347"/>
      <c r="H32" s="347"/>
      <c r="I32" s="347"/>
      <c r="J32" s="347"/>
    </row>
    <row r="33" spans="2:10" ht="37.5" hidden="1">
      <c r="B33" s="227">
        <v>5</v>
      </c>
      <c r="C33" s="394" t="s">
        <v>172</v>
      </c>
      <c r="D33" s="229"/>
      <c r="E33" s="348"/>
      <c r="F33" s="229" t="e">
        <v>#DIV/0!</v>
      </c>
      <c r="G33" s="347"/>
      <c r="H33" s="347"/>
      <c r="I33" s="347"/>
      <c r="J33" s="347"/>
    </row>
    <row r="34" spans="2:10" ht="3" customHeight="1">
      <c r="B34" s="395"/>
      <c r="C34" s="396"/>
      <c r="D34" s="397"/>
      <c r="E34" s="398"/>
      <c r="F34" s="399"/>
      <c r="G34" s="347"/>
      <c r="H34" s="347"/>
      <c r="I34" s="347"/>
      <c r="J34" s="347"/>
    </row>
    <row r="35" spans="2:10" ht="24.75" customHeight="1">
      <c r="B35" s="243"/>
      <c r="C35" s="244" t="s">
        <v>191</v>
      </c>
      <c r="D35" s="400">
        <v>29.211160430813337</v>
      </c>
      <c r="E35" s="400">
        <v>28.133199182944402</v>
      </c>
      <c r="F35" s="400">
        <v>28.575928608111074</v>
      </c>
      <c r="G35" s="400">
        <v>29.969487903804481</v>
      </c>
      <c r="H35" s="400">
        <v>28.567822361900529</v>
      </c>
      <c r="I35" s="400">
        <v>27.030888440525942</v>
      </c>
      <c r="J35" s="400">
        <v>26.459011595255195</v>
      </c>
    </row>
    <row r="36" spans="2:10">
      <c r="B36" s="245" t="s">
        <v>205</v>
      </c>
    </row>
    <row r="37" spans="2:10">
      <c r="B37" s="245" t="s">
        <v>162</v>
      </c>
    </row>
    <row r="38" spans="2:10" ht="20.25" customHeight="1">
      <c r="B38" s="218"/>
    </row>
    <row r="42" spans="2:10">
      <c r="D42" s="246"/>
    </row>
    <row r="51" ht="16.5" customHeight="1"/>
  </sheetData>
  <mergeCells count="2">
    <mergeCell ref="K8:L8"/>
    <mergeCell ref="D3:E3"/>
  </mergeCells>
  <printOptions horizontalCentered="1"/>
  <pageMargins left="0.7" right="0.7" top="0.75" bottom="0.75" header="0.3" footer="0.3"/>
  <pageSetup scale="72" orientation="portrait" r:id="rId1"/>
  <headerFooter>
    <oddFooter xml:space="preserve">&amp;R    5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view="pageBreakPreview" topLeftCell="A21" zoomScale="60" zoomScaleNormal="100" workbookViewId="0">
      <selection activeCell="U41" sqref="U41"/>
    </sheetView>
  </sheetViews>
  <sheetFormatPr defaultColWidth="9.140625" defaultRowHeight="17.25"/>
  <cols>
    <col min="1" max="1" width="1.42578125" style="251" customWidth="1"/>
    <col min="2" max="2" width="6.85546875" style="13" customWidth="1"/>
    <col min="3" max="3" width="44.7109375" style="248" customWidth="1"/>
    <col min="4" max="4" width="14.28515625" style="249" bestFit="1" customWidth="1"/>
    <col min="5" max="8" width="14.28515625" style="251" bestFit="1" customWidth="1"/>
    <col min="9" max="10" width="14" style="251" customWidth="1"/>
    <col min="11" max="11" width="11.85546875" style="251" customWidth="1"/>
    <col min="12" max="13" width="12.85546875" style="251" bestFit="1" customWidth="1"/>
    <col min="14" max="14" width="11.5703125" style="251" bestFit="1" customWidth="1"/>
    <col min="15" max="16" width="12.85546875" style="251" bestFit="1" customWidth="1"/>
    <col min="17" max="17" width="14.85546875" style="251" customWidth="1"/>
    <col min="18" max="18" width="13.28515625" style="251" customWidth="1"/>
    <col min="19" max="16384" width="9.140625" style="251"/>
  </cols>
  <sheetData>
    <row r="1" spans="2:19">
      <c r="B1" s="164"/>
      <c r="D1" s="250"/>
    </row>
    <row r="2" spans="2:19">
      <c r="B2" s="252" t="s">
        <v>189</v>
      </c>
    </row>
    <row r="3" spans="2:19">
      <c r="D3" s="415"/>
      <c r="E3" s="415"/>
      <c r="F3" s="253"/>
      <c r="G3" s="328"/>
      <c r="H3" s="339"/>
      <c r="I3" s="381"/>
      <c r="J3" s="402"/>
    </row>
    <row r="4" spans="2:19" ht="30" customHeight="1">
      <c r="B4" s="188"/>
      <c r="C4" s="254"/>
      <c r="D4" s="225" t="s">
        <v>201</v>
      </c>
      <c r="E4" s="226" t="s">
        <v>202</v>
      </c>
      <c r="F4" s="225" t="s">
        <v>203</v>
      </c>
      <c r="G4" s="226" t="s">
        <v>179</v>
      </c>
      <c r="H4" s="226" t="s">
        <v>183</v>
      </c>
      <c r="I4" s="226" t="s">
        <v>204</v>
      </c>
      <c r="J4" s="226" t="s">
        <v>207</v>
      </c>
    </row>
    <row r="5" spans="2:19" s="258" customFormat="1" ht="22.5" customHeight="1">
      <c r="B5" s="193">
        <v>1</v>
      </c>
      <c r="C5" s="255" t="s">
        <v>26</v>
      </c>
      <c r="D5" s="256">
        <v>25289.513176412904</v>
      </c>
      <c r="E5" s="256">
        <v>25527.965119922068</v>
      </c>
      <c r="F5" s="256">
        <v>26103.415240935021</v>
      </c>
      <c r="G5" s="256">
        <v>26862.268810764836</v>
      </c>
      <c r="H5" s="256">
        <v>28503.190071517398</v>
      </c>
      <c r="I5" s="256">
        <v>29877.505604698563</v>
      </c>
      <c r="J5" s="256">
        <v>31266.112256226399</v>
      </c>
      <c r="K5" s="257"/>
    </row>
    <row r="6" spans="2:19" s="261" customFormat="1" ht="22.5" customHeight="1">
      <c r="B6" s="198">
        <v>1.01</v>
      </c>
      <c r="C6" s="259" t="s">
        <v>65</v>
      </c>
      <c r="D6" s="260">
        <v>17061.648449102642</v>
      </c>
      <c r="E6" s="260">
        <v>17535.178948726792</v>
      </c>
      <c r="F6" s="260">
        <v>17829.967891728764</v>
      </c>
      <c r="G6" s="260">
        <v>18228.333256209706</v>
      </c>
      <c r="H6" s="260">
        <v>19535.462416230399</v>
      </c>
      <c r="I6" s="260">
        <v>20677.847118841481</v>
      </c>
      <c r="J6" s="260">
        <v>21772.821916052297</v>
      </c>
      <c r="K6" s="257"/>
    </row>
    <row r="7" spans="2:19" s="261" customFormat="1" ht="22.5" customHeight="1">
      <c r="B7" s="198"/>
      <c r="C7" s="262" t="s">
        <v>94</v>
      </c>
      <c r="D7" s="260">
        <v>1980.3326200358401</v>
      </c>
      <c r="E7" s="260">
        <v>2065.3973521344001</v>
      </c>
      <c r="F7" s="260">
        <v>1901.0239294809603</v>
      </c>
      <c r="G7" s="260">
        <v>1767.6409996224002</v>
      </c>
      <c r="H7" s="260">
        <v>1930.0032000000001</v>
      </c>
      <c r="I7" s="260">
        <v>2001.8334320610898</v>
      </c>
      <c r="J7" s="260">
        <v>2110.6252368094165</v>
      </c>
      <c r="K7" s="257"/>
    </row>
    <row r="8" spans="2:19" s="261" customFormat="1" ht="22.5" customHeight="1">
      <c r="B8" s="198">
        <v>1.02</v>
      </c>
      <c r="C8" s="259" t="s">
        <v>66</v>
      </c>
      <c r="D8" s="260">
        <v>4354.0616493337402</v>
      </c>
      <c r="E8" s="260">
        <v>4575.943704017338</v>
      </c>
      <c r="F8" s="260">
        <v>4816.1440992217395</v>
      </c>
      <c r="G8" s="260">
        <v>5074.1103653780938</v>
      </c>
      <c r="H8" s="260">
        <v>5361.6636196445706</v>
      </c>
      <c r="I8" s="260">
        <v>5649.8911566982661</v>
      </c>
      <c r="J8" s="260">
        <v>5956.0367367784274</v>
      </c>
      <c r="K8" s="257"/>
    </row>
    <row r="9" spans="2:19" s="261" customFormat="1" ht="22.5" customHeight="1">
      <c r="B9" s="198">
        <v>1.03</v>
      </c>
      <c r="C9" s="259" t="s">
        <v>67</v>
      </c>
      <c r="D9" s="260">
        <v>2047.6676508880562</v>
      </c>
      <c r="E9" s="260">
        <v>2016.1360425066293</v>
      </c>
      <c r="F9" s="260">
        <v>1937.1103881811016</v>
      </c>
      <c r="G9" s="260">
        <v>1992.5262498527532</v>
      </c>
      <c r="H9" s="260">
        <v>2059.9796860343222</v>
      </c>
      <c r="I9" s="260">
        <v>2108.4117972140789</v>
      </c>
      <c r="J9" s="260">
        <v>2071.6783636804894</v>
      </c>
      <c r="K9" s="257"/>
    </row>
    <row r="10" spans="2:19" s="261" customFormat="1" ht="22.5" customHeight="1">
      <c r="B10" s="198">
        <v>1.04</v>
      </c>
      <c r="C10" s="259" t="s">
        <v>68</v>
      </c>
      <c r="D10" s="260">
        <v>1826.1354270884656</v>
      </c>
      <c r="E10" s="260">
        <v>1400.7064246713064</v>
      </c>
      <c r="F10" s="260">
        <v>1520.1928618034126</v>
      </c>
      <c r="G10" s="260">
        <v>1567.2989393242817</v>
      </c>
      <c r="H10" s="260">
        <v>1546.0843496081043</v>
      </c>
      <c r="I10" s="260">
        <v>1441.3555319447375</v>
      </c>
      <c r="J10" s="260">
        <v>1465.5752397151837</v>
      </c>
      <c r="K10" s="257"/>
    </row>
    <row r="11" spans="2:19" s="258" customFormat="1" ht="22.5" customHeight="1">
      <c r="B11" s="193">
        <v>2</v>
      </c>
      <c r="C11" s="255" t="s">
        <v>27</v>
      </c>
      <c r="D11" s="256">
        <v>43104.373682969388</v>
      </c>
      <c r="E11" s="256">
        <v>43599.443667742213</v>
      </c>
      <c r="F11" s="256">
        <v>44080.759586380285</v>
      </c>
      <c r="G11" s="256">
        <v>45989.519090811067</v>
      </c>
      <c r="H11" s="256">
        <v>53191.41667553049</v>
      </c>
      <c r="I11" s="256">
        <v>58808.522521657491</v>
      </c>
      <c r="J11" s="256">
        <v>62559.578758104268</v>
      </c>
      <c r="K11" s="257"/>
      <c r="L11" s="258">
        <v>2013</v>
      </c>
      <c r="M11" s="258">
        <v>2014</v>
      </c>
      <c r="N11" s="258">
        <v>2015</v>
      </c>
      <c r="O11" s="258">
        <v>2016</v>
      </c>
      <c r="P11" s="258">
        <v>2017</v>
      </c>
      <c r="Q11" s="258">
        <v>2018</v>
      </c>
      <c r="R11" s="258">
        <v>2019</v>
      </c>
    </row>
    <row r="12" spans="2:19" ht="22.5" customHeight="1">
      <c r="B12" s="199">
        <v>2.0099999999999998</v>
      </c>
      <c r="C12" s="259" t="s">
        <v>8</v>
      </c>
      <c r="D12" s="260">
        <v>15933.188097361519</v>
      </c>
      <c r="E12" s="260">
        <v>16789.432102794632</v>
      </c>
      <c r="F12" s="260">
        <v>15403.18070900891</v>
      </c>
      <c r="G12" s="260">
        <v>15366.441130762638</v>
      </c>
      <c r="H12" s="260">
        <v>20091.988764663212</v>
      </c>
      <c r="I12" s="260">
        <v>24775.501609032392</v>
      </c>
      <c r="J12" s="260">
        <v>27897.578957227877</v>
      </c>
      <c r="K12" s="257" t="s">
        <v>149</v>
      </c>
      <c r="L12" s="352">
        <v>9130.3431426682364</v>
      </c>
      <c r="M12" s="352">
        <v>9523.1529474509189</v>
      </c>
      <c r="N12" s="352">
        <v>7990.7735531541757</v>
      </c>
      <c r="O12" s="352">
        <v>9111.8211940134279</v>
      </c>
      <c r="P12" s="352">
        <v>8813.4819403475594</v>
      </c>
      <c r="Q12" s="352">
        <v>13095.067733328371</v>
      </c>
      <c r="R12" s="352">
        <v>14450.921780052002</v>
      </c>
      <c r="S12" s="352"/>
    </row>
    <row r="13" spans="2:19" ht="22.5" customHeight="1">
      <c r="B13" s="199"/>
      <c r="C13" s="262" t="s">
        <v>160</v>
      </c>
      <c r="D13" s="260">
        <v>6802.8449546932825</v>
      </c>
      <c r="E13" s="260">
        <v>7266.2791553437128</v>
      </c>
      <c r="F13" s="260">
        <v>7412.4071558547339</v>
      </c>
      <c r="G13" s="260">
        <v>6254.61993674921</v>
      </c>
      <c r="H13" s="260">
        <v>11278.506824315653</v>
      </c>
      <c r="I13" s="260">
        <v>11680.43387570402</v>
      </c>
      <c r="J13" s="260">
        <v>13446.657177175875</v>
      </c>
      <c r="K13" s="257"/>
      <c r="M13" s="401">
        <v>4.302245804399063E-2</v>
      </c>
      <c r="N13" s="401">
        <v>-0.1609109296839466</v>
      </c>
      <c r="O13" s="401">
        <v>0.14029275556391463</v>
      </c>
      <c r="P13" s="401">
        <v>-3.2742000453419906E-2</v>
      </c>
      <c r="Q13" s="271">
        <v>0.48579957637173843</v>
      </c>
      <c r="R13" s="271">
        <v>0.1035392923759253</v>
      </c>
    </row>
    <row r="14" spans="2:19" ht="22.5" customHeight="1">
      <c r="B14" s="199"/>
      <c r="C14" s="262" t="s">
        <v>208</v>
      </c>
      <c r="D14" s="260">
        <v>8421.7982932322884</v>
      </c>
      <c r="E14" s="260">
        <v>8564.1639644600309</v>
      </c>
      <c r="F14" s="260">
        <v>6940.356064148611</v>
      </c>
      <c r="G14" s="260">
        <v>8133.6648525519959</v>
      </c>
      <c r="H14" s="260">
        <v>7834.5418834690754</v>
      </c>
      <c r="I14" s="260">
        <v>9701.3445172837237</v>
      </c>
      <c r="J14" s="260">
        <v>9814.9152871049555</v>
      </c>
      <c r="K14" s="257"/>
      <c r="M14" s="401"/>
      <c r="N14" s="401"/>
      <c r="O14" s="401"/>
      <c r="P14" s="401"/>
      <c r="Q14" s="401"/>
      <c r="R14" s="401"/>
    </row>
    <row r="15" spans="2:19" ht="22.5" customHeight="1">
      <c r="B15" s="199">
        <v>2.02</v>
      </c>
      <c r="C15" s="259" t="s">
        <v>9</v>
      </c>
      <c r="D15" s="260">
        <v>14522.736521172639</v>
      </c>
      <c r="E15" s="260">
        <v>14149.825006282963</v>
      </c>
      <c r="F15" s="260">
        <v>14667.649407391231</v>
      </c>
      <c r="G15" s="260">
        <v>15829.191397742779</v>
      </c>
      <c r="H15" s="260">
        <v>17335.523273129787</v>
      </c>
      <c r="I15" s="260">
        <v>18054.051226257132</v>
      </c>
      <c r="J15" s="260">
        <v>19195.325857944823</v>
      </c>
      <c r="K15" s="257"/>
    </row>
    <row r="16" spans="2:19" ht="22.5" customHeight="1">
      <c r="B16" s="199">
        <v>2.0299999999999998</v>
      </c>
      <c r="C16" s="259" t="s">
        <v>57</v>
      </c>
      <c r="D16" s="260">
        <v>1327.0108795943897</v>
      </c>
      <c r="E16" s="260">
        <v>1344.2230137901731</v>
      </c>
      <c r="F16" s="260">
        <v>1581.8316240019242</v>
      </c>
      <c r="G16" s="260">
        <v>1490.6720915070882</v>
      </c>
      <c r="H16" s="260">
        <v>1780.1430334963525</v>
      </c>
      <c r="I16" s="260">
        <v>1878.7234876288937</v>
      </c>
      <c r="J16" s="260">
        <v>1991.0111444886199</v>
      </c>
      <c r="K16" s="257"/>
    </row>
    <row r="17" spans="2:11" ht="22.5" customHeight="1">
      <c r="B17" s="199">
        <v>2.04</v>
      </c>
      <c r="C17" s="259" t="s">
        <v>58</v>
      </c>
      <c r="D17" s="260">
        <v>680.34672402543254</v>
      </c>
      <c r="E17" s="260">
        <v>720.75169164637634</v>
      </c>
      <c r="F17" s="260">
        <v>821.22503531678137</v>
      </c>
      <c r="G17" s="260">
        <v>724.27879021285753</v>
      </c>
      <c r="H17" s="260">
        <v>768.20490719720101</v>
      </c>
      <c r="I17" s="260">
        <v>740.60602560822292</v>
      </c>
      <c r="J17" s="260">
        <v>708.03032649852491</v>
      </c>
      <c r="K17" s="257"/>
    </row>
    <row r="18" spans="2:11" s="258" customFormat="1" ht="22.5" customHeight="1">
      <c r="B18" s="199">
        <v>2.0499999999999998</v>
      </c>
      <c r="C18" s="259" t="s">
        <v>25</v>
      </c>
      <c r="D18" s="260">
        <v>10641.091460815411</v>
      </c>
      <c r="E18" s="260">
        <v>10595.211853228064</v>
      </c>
      <c r="F18" s="260">
        <v>11606.872810661444</v>
      </c>
      <c r="G18" s="260">
        <v>12578.935680585706</v>
      </c>
      <c r="H18" s="260">
        <v>13215.556697043943</v>
      </c>
      <c r="I18" s="260">
        <v>13359.640173130862</v>
      </c>
      <c r="J18" s="260">
        <v>12767.632471944415</v>
      </c>
      <c r="K18" s="257"/>
    </row>
    <row r="19" spans="2:11" ht="22.5" customHeight="1">
      <c r="B19" s="193">
        <v>3</v>
      </c>
      <c r="C19" s="255" t="s">
        <v>28</v>
      </c>
      <c r="D19" s="256">
        <v>48408.260839203765</v>
      </c>
      <c r="E19" s="256">
        <v>51016.788441951496</v>
      </c>
      <c r="F19" s="256">
        <v>52546.632660641015</v>
      </c>
      <c r="G19" s="256">
        <v>54014.215311967215</v>
      </c>
      <c r="H19" s="256">
        <v>55776.209796230563</v>
      </c>
      <c r="I19" s="256">
        <v>57294.718554473009</v>
      </c>
      <c r="J19" s="256">
        <v>61643.694835805101</v>
      </c>
      <c r="K19" s="257"/>
    </row>
    <row r="20" spans="2:11" ht="30" customHeight="1">
      <c r="B20" s="205">
        <v>3.01</v>
      </c>
      <c r="C20" s="263" t="s">
        <v>59</v>
      </c>
      <c r="D20" s="260">
        <v>13117.626524888676</v>
      </c>
      <c r="E20" s="260">
        <v>13385.749829852857</v>
      </c>
      <c r="F20" s="260">
        <v>13453.734198066699</v>
      </c>
      <c r="G20" s="260">
        <v>13393.218131572121</v>
      </c>
      <c r="H20" s="260">
        <v>14491.997275586054</v>
      </c>
      <c r="I20" s="260">
        <v>14892.060843028343</v>
      </c>
      <c r="J20" s="260">
        <v>15436.492647091403</v>
      </c>
      <c r="K20" s="257"/>
    </row>
    <row r="21" spans="2:11" ht="22.5" customHeight="1">
      <c r="B21" s="205">
        <v>3.02</v>
      </c>
      <c r="C21" s="263" t="s">
        <v>60</v>
      </c>
      <c r="D21" s="260">
        <v>4576.6346301910526</v>
      </c>
      <c r="E21" s="260">
        <v>4646.2818854837269</v>
      </c>
      <c r="F21" s="260">
        <v>4834.9067889585294</v>
      </c>
      <c r="G21" s="260">
        <v>4945.8572834596243</v>
      </c>
      <c r="H21" s="260">
        <v>5323.9610949549842</v>
      </c>
      <c r="I21" s="260">
        <v>5494.1206466989506</v>
      </c>
      <c r="J21" s="260">
        <v>5824.1759767356543</v>
      </c>
      <c r="K21" s="257"/>
    </row>
    <row r="22" spans="2:11" ht="22.5" customHeight="1">
      <c r="B22" s="205">
        <v>3.03</v>
      </c>
      <c r="C22" s="263" t="s">
        <v>61</v>
      </c>
      <c r="D22" s="260">
        <v>6979.2679808855974</v>
      </c>
      <c r="E22" s="260">
        <v>7383.5490478475649</v>
      </c>
      <c r="F22" s="260">
        <v>7577.2161197172773</v>
      </c>
      <c r="G22" s="260">
        <v>7663.7166827557803</v>
      </c>
      <c r="H22" s="260">
        <v>8349.5375872867808</v>
      </c>
      <c r="I22" s="260">
        <v>8441.6930058523376</v>
      </c>
      <c r="J22" s="260">
        <v>8808.257343024743</v>
      </c>
      <c r="K22" s="257"/>
    </row>
    <row r="23" spans="2:11" ht="22.5" customHeight="1">
      <c r="B23" s="205">
        <v>3.04</v>
      </c>
      <c r="C23" s="263" t="s">
        <v>62</v>
      </c>
      <c r="D23" s="260">
        <v>1876.0714349897771</v>
      </c>
      <c r="E23" s="260">
        <v>2432.4787531695056</v>
      </c>
      <c r="F23" s="260">
        <v>2723.1542122993378</v>
      </c>
      <c r="G23" s="260">
        <v>2874.529829307141</v>
      </c>
      <c r="H23" s="260">
        <v>2994.635940971174</v>
      </c>
      <c r="I23" s="260">
        <v>3387.6439325567867</v>
      </c>
      <c r="J23" s="260">
        <v>4963.9435153509839</v>
      </c>
      <c r="K23" s="257"/>
    </row>
    <row r="24" spans="2:11" ht="22.5" customHeight="1">
      <c r="B24" s="205">
        <v>3.05</v>
      </c>
      <c r="C24" s="264" t="s">
        <v>91</v>
      </c>
      <c r="D24" s="260">
        <v>5953.1635141750412</v>
      </c>
      <c r="E24" s="260">
        <v>7226.2553602313901</v>
      </c>
      <c r="F24" s="260">
        <v>8158.9146834667972</v>
      </c>
      <c r="G24" s="260">
        <v>8811.361728850512</v>
      </c>
      <c r="H24" s="260">
        <v>7251.2098070077109</v>
      </c>
      <c r="I24" s="260">
        <v>6656.3279017700461</v>
      </c>
      <c r="J24" s="260">
        <v>6760.6697336666521</v>
      </c>
      <c r="K24" s="257"/>
    </row>
    <row r="25" spans="2:11" ht="22.5" customHeight="1">
      <c r="B25" s="205">
        <v>3.06</v>
      </c>
      <c r="C25" s="264" t="s">
        <v>185</v>
      </c>
      <c r="D25" s="260">
        <v>1145.0895162983625</v>
      </c>
      <c r="E25" s="260">
        <v>1142.1630669921972</v>
      </c>
      <c r="F25" s="260">
        <v>1177.6135039619785</v>
      </c>
      <c r="G25" s="260">
        <v>1214.8018036732672</v>
      </c>
      <c r="H25" s="260">
        <v>1261.1981532057825</v>
      </c>
      <c r="I25" s="260">
        <v>1179.271168554063</v>
      </c>
      <c r="J25" s="260">
        <v>1413.3718473627559</v>
      </c>
      <c r="K25" s="257"/>
    </row>
    <row r="26" spans="2:11" ht="36.75" customHeight="1">
      <c r="B26" s="205">
        <v>3.07</v>
      </c>
      <c r="C26" s="264" t="s">
        <v>184</v>
      </c>
      <c r="D26" s="260">
        <v>1612.2970837660723</v>
      </c>
      <c r="E26" s="260">
        <v>1722.0118793422478</v>
      </c>
      <c r="F26" s="260">
        <v>1746.2532606507716</v>
      </c>
      <c r="G26" s="260">
        <v>1672.5170976925649</v>
      </c>
      <c r="H26" s="260">
        <v>1720.7535361735081</v>
      </c>
      <c r="I26" s="260">
        <v>1725.3740009658254</v>
      </c>
      <c r="J26" s="260">
        <v>1813.0885362621689</v>
      </c>
      <c r="K26" s="257"/>
    </row>
    <row r="27" spans="2:11" ht="38.25" customHeight="1">
      <c r="B27" s="205">
        <v>3.08</v>
      </c>
      <c r="C27" s="264" t="s">
        <v>63</v>
      </c>
      <c r="D27" s="260">
        <v>4264.5444985858257</v>
      </c>
      <c r="E27" s="260">
        <v>4115.1893246051932</v>
      </c>
      <c r="F27" s="260">
        <v>4009.5948158283513</v>
      </c>
      <c r="G27" s="260">
        <v>4364.9264257635241</v>
      </c>
      <c r="H27" s="260">
        <v>4546.8871960725528</v>
      </c>
      <c r="I27" s="260">
        <v>4742.2636715791195</v>
      </c>
      <c r="J27" s="260">
        <v>4917.3874712005363</v>
      </c>
      <c r="K27" s="257"/>
    </row>
    <row r="28" spans="2:11" ht="22.5" customHeight="1">
      <c r="B28" s="205">
        <v>3.09</v>
      </c>
      <c r="C28" s="264" t="s">
        <v>7</v>
      </c>
      <c r="D28" s="260">
        <v>4693.0319436777863</v>
      </c>
      <c r="E28" s="260">
        <v>4679.1261501530498</v>
      </c>
      <c r="F28" s="260">
        <v>4657.8870025413835</v>
      </c>
      <c r="G28" s="260">
        <v>4764.6407859234669</v>
      </c>
      <c r="H28" s="260">
        <v>5064.5200843915409</v>
      </c>
      <c r="I28" s="260">
        <v>5263.9752201698848</v>
      </c>
      <c r="J28" s="260">
        <v>5758.9892415854401</v>
      </c>
      <c r="K28" s="257"/>
    </row>
    <row r="29" spans="2:11" ht="25.5" customHeight="1">
      <c r="B29" s="205">
        <v>3.1</v>
      </c>
      <c r="C29" s="264" t="s">
        <v>155</v>
      </c>
      <c r="D29" s="260">
        <v>2611.6480930888893</v>
      </c>
      <c r="E29" s="260">
        <v>2682.4451642368717</v>
      </c>
      <c r="F29" s="260">
        <v>2563.2836445383182</v>
      </c>
      <c r="G29" s="260">
        <v>2666.0592372368378</v>
      </c>
      <c r="H29" s="260">
        <v>3041.5570877688187</v>
      </c>
      <c r="I29" s="260">
        <v>3727.6743074094961</v>
      </c>
      <c r="J29" s="260">
        <v>4116.5526589312431</v>
      </c>
      <c r="K29" s="257"/>
    </row>
    <row r="30" spans="2:11" ht="35.25" customHeight="1">
      <c r="B30" s="205">
        <v>3.11</v>
      </c>
      <c r="C30" s="239" t="s">
        <v>192</v>
      </c>
      <c r="D30" s="260">
        <v>1578.8856186566809</v>
      </c>
      <c r="E30" s="260">
        <v>1601.5379800368871</v>
      </c>
      <c r="F30" s="260">
        <v>1644.0744306115716</v>
      </c>
      <c r="G30" s="260">
        <v>1642.5863057323738</v>
      </c>
      <c r="H30" s="260">
        <v>1729.9520328116553</v>
      </c>
      <c r="I30" s="260">
        <v>1784.3138558881492</v>
      </c>
      <c r="J30" s="260">
        <v>1830.7658645935257</v>
      </c>
      <c r="K30" s="257"/>
    </row>
    <row r="31" spans="2:11" s="258" customFormat="1" ht="30" customHeight="1">
      <c r="B31" s="193">
        <v>4</v>
      </c>
      <c r="C31" s="265" t="s">
        <v>167</v>
      </c>
      <c r="D31" s="256">
        <v>116802.14769858606</v>
      </c>
      <c r="E31" s="256">
        <v>120144.19722961578</v>
      </c>
      <c r="F31" s="256">
        <v>122730.80748795632</v>
      </c>
      <c r="G31" s="256">
        <v>126866.00321354314</v>
      </c>
      <c r="H31" s="256">
        <v>137470.81654327846</v>
      </c>
      <c r="I31" s="256">
        <v>145980.74668082903</v>
      </c>
      <c r="J31" s="256">
        <v>155469.38585013576</v>
      </c>
      <c r="K31" s="266"/>
    </row>
    <row r="32" spans="2:11" ht="24" customHeight="1">
      <c r="B32" s="211"/>
      <c r="C32" s="267" t="s">
        <v>69</v>
      </c>
      <c r="D32" s="260">
        <v>6847.8618875922002</v>
      </c>
      <c r="E32" s="260">
        <v>7088.49574787246</v>
      </c>
      <c r="F32" s="260">
        <v>7273.2766598077897</v>
      </c>
      <c r="G32" s="260">
        <v>7620.3526132290199</v>
      </c>
      <c r="H32" s="260">
        <v>7967.3637166380004</v>
      </c>
      <c r="I32" s="260">
        <v>8566.9239769310534</v>
      </c>
      <c r="J32" s="260">
        <v>9090.4952437085867</v>
      </c>
      <c r="K32" s="257"/>
    </row>
    <row r="33" spans="2:11" ht="33.75" customHeight="1">
      <c r="B33" s="193">
        <v>5</v>
      </c>
      <c r="C33" s="265" t="s">
        <v>166</v>
      </c>
      <c r="D33" s="256">
        <v>123650.00958617826</v>
      </c>
      <c r="E33" s="256">
        <v>127232.69297748823</v>
      </c>
      <c r="F33" s="256">
        <v>130004.08414776411</v>
      </c>
      <c r="G33" s="256">
        <v>134486.35582677217</v>
      </c>
      <c r="H33" s="256">
        <v>145438.18025991647</v>
      </c>
      <c r="I33" s="256">
        <v>154547.67065776009</v>
      </c>
      <c r="J33" s="256">
        <v>164559.88109384433</v>
      </c>
      <c r="K33" s="354"/>
    </row>
    <row r="34" spans="2:11" ht="19.5" customHeight="1">
      <c r="B34" s="212"/>
      <c r="C34" s="268" t="s">
        <v>191</v>
      </c>
      <c r="D34" s="391">
        <v>36119.602672934649</v>
      </c>
      <c r="E34" s="391">
        <v>37085.651242477281</v>
      </c>
      <c r="F34" s="391">
        <v>38119.064424808166</v>
      </c>
      <c r="G34" s="391">
        <v>39156.039083199554</v>
      </c>
      <c r="H34" s="391">
        <v>41562.492619705168</v>
      </c>
      <c r="I34" s="391">
        <v>42647.775978811522</v>
      </c>
      <c r="J34" s="391">
        <v>45155.829859319609</v>
      </c>
      <c r="K34" s="257"/>
    </row>
    <row r="35" spans="2:11" ht="4.5" customHeight="1">
      <c r="B35" s="164"/>
      <c r="E35" s="269"/>
      <c r="F35" s="269"/>
      <c r="G35" s="269"/>
      <c r="H35" s="269"/>
      <c r="I35" s="269"/>
      <c r="J35" s="269"/>
    </row>
    <row r="36" spans="2:11" ht="13.5" customHeight="1">
      <c r="B36" s="46" t="s">
        <v>205</v>
      </c>
      <c r="C36" s="165"/>
      <c r="D36" s="271"/>
      <c r="E36" s="271"/>
      <c r="F36" s="271"/>
      <c r="G36" s="271"/>
      <c r="H36" s="271"/>
      <c r="I36" s="271"/>
      <c r="J36" s="271"/>
    </row>
    <row r="37" spans="2:11" ht="13.5" customHeight="1">
      <c r="B37" s="164" t="s">
        <v>162</v>
      </c>
      <c r="C37" s="165"/>
      <c r="D37" s="299"/>
      <c r="E37" s="299"/>
      <c r="F37" s="299"/>
      <c r="G37" s="299"/>
      <c r="H37" s="299"/>
      <c r="I37" s="299"/>
      <c r="J37" s="299"/>
    </row>
    <row r="38" spans="2:11" ht="12" customHeight="1"/>
  </sheetData>
  <mergeCells count="1">
    <mergeCell ref="D3:E3"/>
  </mergeCells>
  <printOptions horizontalCentered="1"/>
  <pageMargins left="0.7" right="0.7" top="0.75" bottom="0.75" header="0.3" footer="0.3"/>
  <pageSetup scale="55" fitToHeight="0" orientation="portrait" r:id="rId1"/>
  <headerFooter>
    <oddFooter xml:space="preserve">&amp;R6  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view="pageBreakPreview" topLeftCell="B25" zoomScale="120" zoomScaleNormal="100" zoomScaleSheetLayoutView="120" workbookViewId="0">
      <selection activeCell="U41" sqref="U41"/>
    </sheetView>
  </sheetViews>
  <sheetFormatPr defaultColWidth="9.140625" defaultRowHeight="15"/>
  <cols>
    <col min="1" max="1" width="0.85546875" style="6" hidden="1" customWidth="1"/>
    <col min="2" max="2" width="7.140625" style="6" customWidth="1"/>
    <col min="3" max="3" width="41.85546875" style="10" customWidth="1"/>
    <col min="4" max="4" width="11.42578125" style="6" customWidth="1"/>
    <col min="5" max="6" width="10.42578125" style="19" customWidth="1"/>
    <col min="7" max="9" width="11.85546875" style="6" customWidth="1"/>
    <col min="10" max="24" width="9.140625" style="19"/>
    <col min="25" max="16384" width="9.140625" style="6"/>
  </cols>
  <sheetData>
    <row r="1" spans="2:24" ht="18.75">
      <c r="B1" s="222"/>
      <c r="C1" s="218"/>
      <c r="D1" s="222"/>
      <c r="E1" s="185"/>
      <c r="F1" s="185"/>
    </row>
    <row r="2" spans="2:24" ht="15" customHeight="1">
      <c r="B2" s="344" t="s">
        <v>186</v>
      </c>
      <c r="C2" s="344"/>
      <c r="D2" s="222"/>
      <c r="E2" s="185"/>
      <c r="F2" s="185"/>
    </row>
    <row r="3" spans="2:24" ht="18.75">
      <c r="B3" s="222"/>
      <c r="C3" s="220"/>
      <c r="D3" s="341"/>
      <c r="E3" s="185"/>
      <c r="F3" s="185"/>
    </row>
    <row r="4" spans="2:24" ht="30" customHeight="1">
      <c r="B4" s="222"/>
      <c r="C4" s="224"/>
      <c r="D4" s="226" t="s">
        <v>202</v>
      </c>
      <c r="E4" s="225" t="s">
        <v>203</v>
      </c>
      <c r="F4" s="226" t="s">
        <v>179</v>
      </c>
      <c r="G4" s="226" t="s">
        <v>183</v>
      </c>
      <c r="H4" s="226" t="s">
        <v>204</v>
      </c>
      <c r="I4" s="226" t="s">
        <v>207</v>
      </c>
      <c r="J4" s="388"/>
      <c r="K4" s="388"/>
    </row>
    <row r="5" spans="2:24" s="9" customFormat="1" ht="22.5" customHeight="1">
      <c r="B5" s="227">
        <v>1</v>
      </c>
      <c r="C5" s="228" t="s">
        <v>26</v>
      </c>
      <c r="D5" s="229">
        <v>0.94288862678291174</v>
      </c>
      <c r="E5" s="229">
        <v>2.2541950300765334</v>
      </c>
      <c r="F5" s="229">
        <v>2.907104541017258</v>
      </c>
      <c r="G5" s="229">
        <v>6.1086473086553905</v>
      </c>
      <c r="H5" s="229">
        <v>4.8216200703600887</v>
      </c>
      <c r="I5" s="229">
        <v>4.6476659393863917</v>
      </c>
      <c r="J5" s="389"/>
      <c r="K5" s="389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</row>
    <row r="6" spans="2:24" s="19" customFormat="1" ht="24" customHeight="1">
      <c r="B6" s="232">
        <v>1.01</v>
      </c>
      <c r="C6" s="233" t="s">
        <v>65</v>
      </c>
      <c r="D6" s="230">
        <v>2.7754088418640244</v>
      </c>
      <c r="E6" s="230">
        <v>1.6811287975100786</v>
      </c>
      <c r="F6" s="230">
        <v>2.2342461124999602</v>
      </c>
      <c r="G6" s="230">
        <v>7.1708649477066455</v>
      </c>
      <c r="H6" s="230">
        <v>5.8477484600618856</v>
      </c>
      <c r="I6" s="230">
        <v>5.2954003911417136</v>
      </c>
      <c r="J6" s="389"/>
      <c r="K6" s="389"/>
    </row>
    <row r="7" spans="2:24" s="19" customFormat="1" ht="24.75" customHeight="1">
      <c r="B7" s="232"/>
      <c r="C7" s="234" t="s">
        <v>94</v>
      </c>
      <c r="D7" s="235">
        <v>4.2954769940122706</v>
      </c>
      <c r="E7" s="235">
        <v>-7.9584406595454737</v>
      </c>
      <c r="F7" s="235">
        <v>-7.0163730077284159</v>
      </c>
      <c r="G7" s="235">
        <v>9.1852474802453408</v>
      </c>
      <c r="H7" s="235">
        <v>3.7217675111155035</v>
      </c>
      <c r="I7" s="235">
        <v>5.4346082449184818</v>
      </c>
      <c r="J7" s="389"/>
      <c r="K7" s="389"/>
    </row>
    <row r="8" spans="2:24" s="19" customFormat="1" ht="23.25" customHeight="1">
      <c r="B8" s="232">
        <v>1.02</v>
      </c>
      <c r="C8" s="233" t="s">
        <v>66</v>
      </c>
      <c r="D8" s="230">
        <v>5.0959787103048937</v>
      </c>
      <c r="E8" s="230">
        <v>5.2491990885622952</v>
      </c>
      <c r="F8" s="230">
        <v>5.3562821386104353</v>
      </c>
      <c r="G8" s="230">
        <v>5.6670673982285313</v>
      </c>
      <c r="H8" s="230">
        <v>5.3757109266918679</v>
      </c>
      <c r="I8" s="230">
        <v>5.4186102278662274</v>
      </c>
      <c r="J8" s="390"/>
      <c r="K8" s="390"/>
    </row>
    <row r="9" spans="2:24" s="19" customFormat="1" ht="24.75" customHeight="1">
      <c r="B9" s="232">
        <v>1.03</v>
      </c>
      <c r="C9" s="233" t="s">
        <v>67</v>
      </c>
      <c r="D9" s="230">
        <v>-1.5398792068503808</v>
      </c>
      <c r="E9" s="230">
        <v>-3.9196588255659748</v>
      </c>
      <c r="F9" s="230">
        <v>2.8607487735216708</v>
      </c>
      <c r="G9" s="230">
        <v>3.3853223357310336</v>
      </c>
      <c r="H9" s="230">
        <v>2.3510965427524955</v>
      </c>
      <c r="I9" s="230">
        <v>-1.7422324036569514</v>
      </c>
    </row>
    <row r="10" spans="2:24" s="19" customFormat="1" ht="23.25" customHeight="1">
      <c r="B10" s="232">
        <v>1.04</v>
      </c>
      <c r="C10" s="233" t="s">
        <v>68</v>
      </c>
      <c r="D10" s="230">
        <v>-23.296684139984634</v>
      </c>
      <c r="E10" s="230">
        <v>8.5304411422361568</v>
      </c>
      <c r="F10" s="230">
        <v>3.0986908769579991</v>
      </c>
      <c r="G10" s="230">
        <v>-1.3535764737596101</v>
      </c>
      <c r="H10" s="230">
        <v>-6.7738100893339315</v>
      </c>
      <c r="I10" s="230">
        <v>1.6803423744985224</v>
      </c>
    </row>
    <row r="11" spans="2:24" s="9" customFormat="1" ht="22.5" customHeight="1">
      <c r="B11" s="227">
        <v>2</v>
      </c>
      <c r="C11" s="228" t="s">
        <v>27</v>
      </c>
      <c r="D11" s="229">
        <v>1.1485377062059765</v>
      </c>
      <c r="E11" s="229">
        <v>1.1039496795097525</v>
      </c>
      <c r="F11" s="229">
        <v>4.3301420446042682</v>
      </c>
      <c r="G11" s="229">
        <v>15.659867132984218</v>
      </c>
      <c r="H11" s="229">
        <v>10.560173421196017</v>
      </c>
      <c r="I11" s="229">
        <v>6.3784228469017767</v>
      </c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2:24" ht="21" customHeight="1">
      <c r="B12" s="233">
        <v>2.0099999999999998</v>
      </c>
      <c r="C12" s="233" t="s">
        <v>8</v>
      </c>
      <c r="D12" s="230">
        <v>5.3739653370118878</v>
      </c>
      <c r="E12" s="230">
        <v>-8.2566901923679552</v>
      </c>
      <c r="F12" s="230">
        <v>-0.2385194262168433</v>
      </c>
      <c r="G12" s="230">
        <v>30.75238823152311</v>
      </c>
      <c r="H12" s="230">
        <v>23.310349708169788</v>
      </c>
      <c r="I12" s="230">
        <v>12.601469780362674</v>
      </c>
    </row>
    <row r="13" spans="2:24" ht="21" customHeight="1">
      <c r="B13" s="233"/>
      <c r="C13" s="234" t="s">
        <v>160</v>
      </c>
      <c r="D13" s="235">
        <v>6.8123587078183778</v>
      </c>
      <c r="E13" s="235">
        <v>2.0110430302358706</v>
      </c>
      <c r="F13" s="235">
        <v>-15.61958476864076</v>
      </c>
      <c r="G13" s="235">
        <v>80.322816388066087</v>
      </c>
      <c r="H13" s="235">
        <v>3.5636548139674096</v>
      </c>
      <c r="I13" s="235">
        <v>15.121213135290311</v>
      </c>
    </row>
    <row r="14" spans="2:24" ht="24.75" customHeight="1">
      <c r="B14" s="233">
        <v>2.02</v>
      </c>
      <c r="C14" s="233" t="s">
        <v>9</v>
      </c>
      <c r="D14" s="230">
        <v>-2.567777184045239</v>
      </c>
      <c r="E14" s="230">
        <v>3.6595816618109289</v>
      </c>
      <c r="F14" s="230">
        <v>7.9190738617343159</v>
      </c>
      <c r="G14" s="230">
        <v>9.5161643923378669</v>
      </c>
      <c r="H14" s="230">
        <v>4.1448299068137739</v>
      </c>
      <c r="I14" s="230">
        <v>6.3214323333029121</v>
      </c>
    </row>
    <row r="15" spans="2:24" ht="23.25" customHeight="1">
      <c r="B15" s="233">
        <v>2.0299999999999998</v>
      </c>
      <c r="C15" s="233" t="s">
        <v>57</v>
      </c>
      <c r="D15" s="230">
        <v>1.2970605185275152</v>
      </c>
      <c r="E15" s="230">
        <v>17.676278993452833</v>
      </c>
      <c r="F15" s="230">
        <v>-5.7629099780044051</v>
      </c>
      <c r="G15" s="230">
        <v>19.418820788185908</v>
      </c>
      <c r="H15" s="230">
        <v>5.5377827667544732</v>
      </c>
      <c r="I15" s="230">
        <v>5.9768059322791833</v>
      </c>
    </row>
    <row r="16" spans="2:24" ht="24.75" customHeight="1">
      <c r="B16" s="233">
        <v>2.04</v>
      </c>
      <c r="C16" s="233" t="s">
        <v>58</v>
      </c>
      <c r="D16" s="230">
        <v>5.9388788384073132</v>
      </c>
      <c r="E16" s="230">
        <v>13.940077399041396</v>
      </c>
      <c r="F16" s="230">
        <v>-11.805076676276382</v>
      </c>
      <c r="G16" s="230">
        <v>6.0648078582328901</v>
      </c>
      <c r="H16" s="230">
        <v>-3.592645833215613</v>
      </c>
      <c r="I16" s="230">
        <v>-4.3985193184115978</v>
      </c>
    </row>
    <row r="17" spans="2:24" s="9" customFormat="1" ht="24" customHeight="1">
      <c r="B17" s="233">
        <v>2.0499999999999998</v>
      </c>
      <c r="C17" s="233" t="s">
        <v>25</v>
      </c>
      <c r="D17" s="230">
        <v>-0.43115509115106976</v>
      </c>
      <c r="E17" s="230">
        <v>9.5482843707854315</v>
      </c>
      <c r="F17" s="230">
        <v>8.3748903411035691</v>
      </c>
      <c r="G17" s="230">
        <v>5.0610085990088649</v>
      </c>
      <c r="H17" s="230">
        <v>1.0902565770774197</v>
      </c>
      <c r="I17" s="230">
        <v>-4.4313147174210759</v>
      </c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</row>
    <row r="18" spans="2:24" ht="22.5" customHeight="1">
      <c r="B18" s="227">
        <v>3</v>
      </c>
      <c r="C18" s="228" t="s">
        <v>28</v>
      </c>
      <c r="D18" s="229">
        <v>5.3886001222237523</v>
      </c>
      <c r="E18" s="229">
        <v>2.9987074165403804</v>
      </c>
      <c r="F18" s="229">
        <v>2.79291474451695</v>
      </c>
      <c r="G18" s="229">
        <v>3.26209401374562</v>
      </c>
      <c r="H18" s="229">
        <v>2.7225025934714431</v>
      </c>
      <c r="I18" s="229">
        <v>7.5905360756721496</v>
      </c>
    </row>
    <row r="19" spans="2:24" ht="40.5" customHeight="1">
      <c r="B19" s="236">
        <v>3.01</v>
      </c>
      <c r="C19" s="237" t="s">
        <v>176</v>
      </c>
      <c r="D19" s="230">
        <v>2.0439925199536635</v>
      </c>
      <c r="E19" s="230">
        <v>0.5078861406943691</v>
      </c>
      <c r="F19" s="230">
        <v>-0.44980869700305126</v>
      </c>
      <c r="G19" s="230">
        <v>8.2039964795597378</v>
      </c>
      <c r="H19" s="230">
        <v>2.7605826845983117</v>
      </c>
      <c r="I19" s="230">
        <v>3.6558526707734629</v>
      </c>
    </row>
    <row r="20" spans="2:24" ht="27" customHeight="1">
      <c r="B20" s="236">
        <v>3.02</v>
      </c>
      <c r="C20" s="237" t="s">
        <v>60</v>
      </c>
      <c r="D20" s="230">
        <v>1.5218006443692644</v>
      </c>
      <c r="E20" s="230">
        <v>4.0596956474836077</v>
      </c>
      <c r="F20" s="230">
        <v>2.2947804237813285</v>
      </c>
      <c r="G20" s="230">
        <v>7.6448589157606328</v>
      </c>
      <c r="H20" s="230">
        <v>3.1961080990094093</v>
      </c>
      <c r="I20" s="230">
        <v>6.0074277807316001</v>
      </c>
    </row>
    <row r="21" spans="2:24" ht="25.5" customHeight="1">
      <c r="B21" s="236">
        <v>3.03</v>
      </c>
      <c r="C21" s="237" t="s">
        <v>61</v>
      </c>
      <c r="D21" s="230">
        <v>5.7925998553027158</v>
      </c>
      <c r="E21" s="230">
        <v>2.6229536854796009</v>
      </c>
      <c r="F21" s="230">
        <v>1.1415876447474327</v>
      </c>
      <c r="G21" s="230">
        <v>8.948933434271833</v>
      </c>
      <c r="H21" s="230">
        <v>1.103718829961009</v>
      </c>
      <c r="I21" s="230">
        <v>4.3423083132527962</v>
      </c>
    </row>
    <row r="22" spans="2:24" ht="22.5" customHeight="1">
      <c r="B22" s="236">
        <v>3.04</v>
      </c>
      <c r="C22" s="237" t="s">
        <v>62</v>
      </c>
      <c r="D22" s="230">
        <v>29.658109376989717</v>
      </c>
      <c r="E22" s="230">
        <v>11.949763538574953</v>
      </c>
      <c r="F22" s="230">
        <v>5.5588338083867317</v>
      </c>
      <c r="G22" s="230">
        <v>4.1782871911606678</v>
      </c>
      <c r="H22" s="230">
        <v>13.123731877009348</v>
      </c>
      <c r="I22" s="230">
        <v>46.530851948318627</v>
      </c>
    </row>
    <row r="23" spans="2:24" ht="25.5" customHeight="1">
      <c r="B23" s="236">
        <v>3.05</v>
      </c>
      <c r="C23" s="238" t="s">
        <v>91</v>
      </c>
      <c r="D23" s="230">
        <v>21.385131502351619</v>
      </c>
      <c r="E23" s="230">
        <v>12.906537020102515</v>
      </c>
      <c r="F23" s="230">
        <v>7.9967381777607205</v>
      </c>
      <c r="G23" s="230">
        <v>-17.706138617990106</v>
      </c>
      <c r="H23" s="230">
        <v>-8.2038986744358056</v>
      </c>
      <c r="I23" s="230">
        <v>1.5675584712234514</v>
      </c>
    </row>
    <row r="24" spans="2:24" ht="25.5" customHeight="1">
      <c r="B24" s="236">
        <v>3.06</v>
      </c>
      <c r="C24" s="238" t="s">
        <v>185</v>
      </c>
      <c r="D24" s="230">
        <v>-0.25556511211677346</v>
      </c>
      <c r="E24" s="230">
        <v>3.1037982223621974</v>
      </c>
      <c r="F24" s="230">
        <v>3.1579376073874732</v>
      </c>
      <c r="G24" s="230">
        <v>3.8192526050112807</v>
      </c>
      <c r="H24" s="230">
        <v>-6.4959645273403694</v>
      </c>
      <c r="I24" s="230">
        <v>19.851301808364408</v>
      </c>
    </row>
    <row r="25" spans="2:24" ht="36.75" customHeight="1">
      <c r="B25" s="236">
        <v>3.07</v>
      </c>
      <c r="C25" s="238" t="s">
        <v>184</v>
      </c>
      <c r="D25" s="230">
        <v>6.8048746524988379</v>
      </c>
      <c r="E25" s="230">
        <v>1.407736009218663</v>
      </c>
      <c r="F25" s="230">
        <v>-4.2225354488802829</v>
      </c>
      <c r="G25" s="230">
        <v>2.8840625036055556</v>
      </c>
      <c r="H25" s="230">
        <v>0.26851403732064405</v>
      </c>
      <c r="I25" s="230">
        <v>5.0837983676143672</v>
      </c>
    </row>
    <row r="26" spans="2:24" ht="36" customHeight="1">
      <c r="B26" s="236">
        <v>3.08</v>
      </c>
      <c r="C26" s="238" t="s">
        <v>63</v>
      </c>
      <c r="D26" s="230">
        <v>-3.5022538522029856</v>
      </c>
      <c r="E26" s="230">
        <v>-2.5659696419185418</v>
      </c>
      <c r="F26" s="230">
        <v>8.8620328551019423</v>
      </c>
      <c r="G26" s="230">
        <v>4.1687018877345494</v>
      </c>
      <c r="H26" s="230">
        <v>4.2969281418577143</v>
      </c>
      <c r="I26" s="230">
        <v>3.6928313512163413</v>
      </c>
    </row>
    <row r="27" spans="2:24" ht="22.5" customHeight="1">
      <c r="B27" s="236">
        <v>3.09</v>
      </c>
      <c r="C27" s="238" t="s">
        <v>7</v>
      </c>
      <c r="D27" s="230">
        <v>-0.29630724213308701</v>
      </c>
      <c r="E27" s="230">
        <v>-0.45391269502258469</v>
      </c>
      <c r="F27" s="230">
        <v>2.2918929403791477</v>
      </c>
      <c r="G27" s="230">
        <v>6.2938490421781568</v>
      </c>
      <c r="H27" s="230">
        <v>3.9382830446866857</v>
      </c>
      <c r="I27" s="230">
        <v>9.4038060726201458</v>
      </c>
    </row>
    <row r="28" spans="2:24" ht="23.25" customHeight="1">
      <c r="B28" s="236">
        <v>3.1</v>
      </c>
      <c r="C28" s="238" t="s">
        <v>155</v>
      </c>
      <c r="D28" s="230">
        <v>2.7108197055847771</v>
      </c>
      <c r="E28" s="230">
        <v>-4.4422723449205614</v>
      </c>
      <c r="F28" s="230">
        <v>4.0095286730170265</v>
      </c>
      <c r="G28" s="230">
        <v>14.084377619499367</v>
      </c>
      <c r="H28" s="230">
        <v>22.558091130355518</v>
      </c>
      <c r="I28" s="230">
        <v>10.43219765065777</v>
      </c>
    </row>
    <row r="29" spans="2:24" ht="30.75" customHeight="1">
      <c r="B29" s="236">
        <v>3.11</v>
      </c>
      <c r="C29" s="239" t="s">
        <v>192</v>
      </c>
      <c r="D29" s="230">
        <v>1.4347056628129184</v>
      </c>
      <c r="E29" s="230">
        <v>2.6559751379548802</v>
      </c>
      <c r="F29" s="230">
        <v>-9.0514447003731124E-2</v>
      </c>
      <c r="G29" s="230">
        <v>5.3187906641123606</v>
      </c>
      <c r="H29" s="230">
        <v>3.1423890400094301</v>
      </c>
      <c r="I29" s="230">
        <v>2.6033541437840091</v>
      </c>
    </row>
    <row r="30" spans="2:24" s="9" customFormat="1" ht="41.25" customHeight="1">
      <c r="B30" s="227">
        <v>4</v>
      </c>
      <c r="C30" s="240" t="s">
        <v>167</v>
      </c>
      <c r="D30" s="229">
        <v>2.8612911636300087</v>
      </c>
      <c r="E30" s="229">
        <v>2.1529215043129435</v>
      </c>
      <c r="F30" s="229">
        <v>3.3693216969933326</v>
      </c>
      <c r="G30" s="229">
        <v>8.3590663070587148</v>
      </c>
      <c r="H30" s="229">
        <v>6.1903539613234804</v>
      </c>
      <c r="I30" s="229">
        <v>6.4999250826224264</v>
      </c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2:24" ht="22.5" customHeight="1">
      <c r="B31" s="241"/>
      <c r="C31" s="242" t="s">
        <v>69</v>
      </c>
      <c r="D31" s="230">
        <v>3.5139999058139582</v>
      </c>
      <c r="E31" s="230">
        <v>2.6067718526993522</v>
      </c>
      <c r="F31" s="230">
        <v>4.771933884203472</v>
      </c>
      <c r="G31" s="230">
        <v>4.5537407653100548</v>
      </c>
      <c r="H31" s="230">
        <v>7.5252025841497483</v>
      </c>
      <c r="I31" s="230">
        <v>6.1115432818991122</v>
      </c>
    </row>
    <row r="32" spans="2:24" ht="42.75" customHeight="1">
      <c r="B32" s="227">
        <v>5</v>
      </c>
      <c r="C32" s="240" t="s">
        <v>166</v>
      </c>
      <c r="D32" s="229">
        <v>2.8974388302113407</v>
      </c>
      <c r="E32" s="229">
        <v>2.178206800013438</v>
      </c>
      <c r="F32" s="229">
        <v>3.447792973883379</v>
      </c>
      <c r="G32" s="229">
        <v>8.1434464974655221</v>
      </c>
      <c r="H32" s="229">
        <v>6.2634793570462755</v>
      </c>
      <c r="I32" s="229">
        <v>6.4783962084138391</v>
      </c>
    </row>
    <row r="33" spans="2:9" ht="15" customHeight="1">
      <c r="B33" s="167"/>
      <c r="C33" s="168" t="s">
        <v>191</v>
      </c>
      <c r="D33" s="357">
        <v>2.6745824927540518</v>
      </c>
      <c r="E33" s="357">
        <v>2.7865580021073866</v>
      </c>
      <c r="F33" s="357">
        <v>2.7203570550291767</v>
      </c>
      <c r="G33" s="357">
        <v>6.1458043072036395</v>
      </c>
      <c r="H33" s="357">
        <v>2.6112085457353107</v>
      </c>
      <c r="I33" s="357">
        <v>5.8808550339275678</v>
      </c>
    </row>
    <row r="34" spans="2:9" ht="12.75" customHeight="1">
      <c r="B34" s="52" t="s">
        <v>205</v>
      </c>
      <c r="C34" s="165"/>
    </row>
    <row r="35" spans="2:9" ht="12.75" customHeight="1">
      <c r="B35" s="6" t="s">
        <v>161</v>
      </c>
      <c r="C35" s="169"/>
    </row>
  </sheetData>
  <printOptions horizontalCentered="1"/>
  <pageMargins left="0.45" right="0.2" top="0.5" bottom="0.5" header="0.3" footer="0.3"/>
  <pageSetup scale="85" orientation="portrait" r:id="rId1"/>
  <headerFooter>
    <oddFooter xml:space="preserve">&amp;R7   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view="pageBreakPreview" topLeftCell="A19" zoomScale="60" zoomScaleNormal="100" workbookViewId="0">
      <selection activeCell="U41" sqref="U41"/>
    </sheetView>
  </sheetViews>
  <sheetFormatPr defaultColWidth="9.140625" defaultRowHeight="15"/>
  <cols>
    <col min="1" max="1" width="5.5703125" style="19" customWidth="1"/>
    <col min="2" max="2" width="45.42578125" style="47" customWidth="1"/>
    <col min="3" max="3" width="12.5703125" style="19" customWidth="1"/>
    <col min="4" max="4" width="11.85546875" style="6" customWidth="1"/>
    <col min="5" max="5" width="12.42578125" style="6" customWidth="1"/>
    <col min="6" max="6" width="12.5703125" style="6" bestFit="1" customWidth="1"/>
    <col min="7" max="7" width="12.5703125" style="6" customWidth="1"/>
    <col min="8" max="8" width="11.5703125" style="6" customWidth="1"/>
    <col min="9" max="9" width="11.85546875" style="6" customWidth="1"/>
    <col min="10" max="13" width="9.140625" style="6"/>
    <col min="14" max="14" width="8.5703125" style="6" customWidth="1"/>
    <col min="15" max="15" width="11.7109375" style="6" customWidth="1"/>
    <col min="16" max="16384" width="9.140625" style="6"/>
  </cols>
  <sheetData>
    <row r="1" spans="1:11" ht="17.25">
      <c r="A1" s="270"/>
      <c r="B1" s="275"/>
      <c r="C1" s="276"/>
      <c r="D1" s="251"/>
      <c r="E1" s="251"/>
    </row>
    <row r="2" spans="1:11" ht="17.25">
      <c r="A2" s="277" t="s">
        <v>181</v>
      </c>
      <c r="B2" s="275"/>
      <c r="C2" s="261"/>
      <c r="D2" s="251"/>
      <c r="E2" s="251"/>
    </row>
    <row r="3" spans="1:11" ht="17.25">
      <c r="A3" s="261"/>
      <c r="B3" s="275"/>
      <c r="C3" s="416"/>
      <c r="D3" s="416"/>
      <c r="E3" s="278"/>
    </row>
    <row r="4" spans="1:11" ht="22.5" customHeight="1">
      <c r="A4" s="279"/>
      <c r="B4" s="279"/>
      <c r="C4" s="384" t="s">
        <v>201</v>
      </c>
      <c r="D4" s="385" t="s">
        <v>202</v>
      </c>
      <c r="E4" s="384" t="s">
        <v>203</v>
      </c>
      <c r="F4" s="384" t="s">
        <v>179</v>
      </c>
      <c r="G4" s="384" t="s">
        <v>183</v>
      </c>
      <c r="H4" s="384" t="s">
        <v>204</v>
      </c>
      <c r="I4" s="384" t="s">
        <v>207</v>
      </c>
    </row>
    <row r="5" spans="1:11" s="9" customFormat="1" ht="23.25" customHeight="1">
      <c r="A5" s="280">
        <v>1</v>
      </c>
      <c r="B5" s="281" t="s">
        <v>26</v>
      </c>
      <c r="C5" s="282">
        <v>25289.513176412904</v>
      </c>
      <c r="D5" s="282">
        <v>31086.042787762159</v>
      </c>
      <c r="E5" s="282">
        <v>36525.710876580546</v>
      </c>
      <c r="F5" s="282">
        <v>45116.477931117406</v>
      </c>
      <c r="G5" s="282">
        <v>50554.392187897058</v>
      </c>
      <c r="H5" s="282">
        <v>54923.511535251273</v>
      </c>
      <c r="I5" s="282">
        <v>60482.287255758587</v>
      </c>
    </row>
    <row r="6" spans="1:11" s="19" customFormat="1" ht="21.75" customHeight="1">
      <c r="A6" s="283">
        <v>1.01</v>
      </c>
      <c r="B6" s="283" t="s">
        <v>65</v>
      </c>
      <c r="C6" s="260">
        <v>17061.648449102642</v>
      </c>
      <c r="D6" s="260">
        <v>20637.1322656251</v>
      </c>
      <c r="E6" s="260">
        <v>24479.316061328951</v>
      </c>
      <c r="F6" s="260">
        <v>32209.766399682245</v>
      </c>
      <c r="G6" s="260">
        <v>36598.677112268939</v>
      </c>
      <c r="H6" s="260">
        <v>40349.085224537979</v>
      </c>
      <c r="I6" s="260">
        <v>45068.743107439674</v>
      </c>
    </row>
    <row r="7" spans="1:11" s="19" customFormat="1" ht="17.25">
      <c r="A7" s="283"/>
      <c r="B7" s="284" t="s">
        <v>94</v>
      </c>
      <c r="C7" s="260">
        <v>1980.3326200358399</v>
      </c>
      <c r="D7" s="260">
        <v>3253.708157472</v>
      </c>
      <c r="E7" s="260">
        <v>3645.7993168128005</v>
      </c>
      <c r="F7" s="260">
        <v>3833.9245425600006</v>
      </c>
      <c r="G7" s="260">
        <v>4186.0800000000008</v>
      </c>
      <c r="H7" s="260">
        <v>4341.8761654293048</v>
      </c>
      <c r="I7" s="260">
        <v>4416.716859424303</v>
      </c>
    </row>
    <row r="8" spans="1:11" s="19" customFormat="1" ht="22.5" customHeight="1">
      <c r="A8" s="283">
        <v>1.02</v>
      </c>
      <c r="B8" s="283" t="s">
        <v>66</v>
      </c>
      <c r="C8" s="260">
        <v>4354.0616493337402</v>
      </c>
      <c r="D8" s="260">
        <v>5572.1737042324639</v>
      </c>
      <c r="E8" s="260">
        <v>6051.7815760136527</v>
      </c>
      <c r="F8" s="260">
        <v>6524.0002686592634</v>
      </c>
      <c r="G8" s="260">
        <v>7100.30114124171</v>
      </c>
      <c r="H8" s="260">
        <v>7528.3126786586399</v>
      </c>
      <c r="I8" s="260">
        <v>8050.0811810125779</v>
      </c>
    </row>
    <row r="9" spans="1:11" s="19" customFormat="1" ht="22.5" customHeight="1">
      <c r="A9" s="283">
        <v>1.03</v>
      </c>
      <c r="B9" s="283" t="s">
        <v>67</v>
      </c>
      <c r="C9" s="260">
        <v>2047.6676508880562</v>
      </c>
      <c r="D9" s="260">
        <v>2891.781790188485</v>
      </c>
      <c r="E9" s="260">
        <v>3455.4347677840119</v>
      </c>
      <c r="F9" s="260">
        <v>3541.5079775021609</v>
      </c>
      <c r="G9" s="260">
        <v>4054.9656333653484</v>
      </c>
      <c r="H9" s="260">
        <v>4238.5376384891479</v>
      </c>
      <c r="I9" s="260">
        <v>4328.6934127000004</v>
      </c>
    </row>
    <row r="10" spans="1:11" s="19" customFormat="1" ht="24" customHeight="1">
      <c r="A10" s="283">
        <v>1.04</v>
      </c>
      <c r="B10" s="283" t="s">
        <v>68</v>
      </c>
      <c r="C10" s="260">
        <v>1826.1354270884658</v>
      </c>
      <c r="D10" s="260">
        <v>1984.9550277161113</v>
      </c>
      <c r="E10" s="260">
        <v>2539.1784714539299</v>
      </c>
      <c r="F10" s="260">
        <v>2841.2032852737411</v>
      </c>
      <c r="G10" s="260">
        <v>2800.4483010210579</v>
      </c>
      <c r="H10" s="260">
        <v>2807.5759935655055</v>
      </c>
      <c r="I10" s="260">
        <v>3034.7695546063374</v>
      </c>
    </row>
    <row r="11" spans="1:11" s="9" customFormat="1" ht="24" customHeight="1">
      <c r="A11" s="280">
        <v>2</v>
      </c>
      <c r="B11" s="281" t="s">
        <v>27</v>
      </c>
      <c r="C11" s="282">
        <v>36301.528728276113</v>
      </c>
      <c r="D11" s="282">
        <v>44766.475338926823</v>
      </c>
      <c r="E11" s="282">
        <v>52463.293161376219</v>
      </c>
      <c r="F11" s="282">
        <v>59681.954934527792</v>
      </c>
      <c r="G11" s="282">
        <v>69569.222696272074</v>
      </c>
      <c r="H11" s="282">
        <v>84162.508697387006</v>
      </c>
      <c r="I11" s="282">
        <v>96961.870132438926</v>
      </c>
      <c r="K11" s="17"/>
    </row>
    <row r="12" spans="1:11" ht="21" customHeight="1">
      <c r="A12" s="283">
        <v>2.0099999999999998</v>
      </c>
      <c r="B12" s="283" t="s">
        <v>8</v>
      </c>
      <c r="C12" s="260">
        <v>9130.3431426682382</v>
      </c>
      <c r="D12" s="260">
        <v>12703.864375824689</v>
      </c>
      <c r="E12" s="260">
        <v>12438.934081448604</v>
      </c>
      <c r="F12" s="260">
        <v>15804.295959281751</v>
      </c>
      <c r="G12" s="260">
        <v>17471.098730891703</v>
      </c>
      <c r="H12" s="260">
        <v>27390.807697999699</v>
      </c>
      <c r="I12" s="260">
        <v>33683.99081942116</v>
      </c>
    </row>
    <row r="13" spans="1:11" ht="21.75" customHeight="1">
      <c r="A13" s="283">
        <v>2.02</v>
      </c>
      <c r="B13" s="283" t="s">
        <v>9</v>
      </c>
      <c r="C13" s="260">
        <v>14522.736521172639</v>
      </c>
      <c r="D13" s="260">
        <v>17605.202412251572</v>
      </c>
      <c r="E13" s="260">
        <v>20506.026349114436</v>
      </c>
      <c r="F13" s="260">
        <v>23921.822906050878</v>
      </c>
      <c r="G13" s="260">
        <v>26860.338040352257</v>
      </c>
      <c r="H13" s="260">
        <v>31440.738508424973</v>
      </c>
      <c r="I13" s="260">
        <v>36474.351288089441</v>
      </c>
    </row>
    <row r="14" spans="1:11" ht="18.75" customHeight="1">
      <c r="A14" s="283">
        <v>2.0299999999999998</v>
      </c>
      <c r="B14" s="283" t="s">
        <v>57</v>
      </c>
      <c r="C14" s="260">
        <v>1327.0108795943897</v>
      </c>
      <c r="D14" s="260">
        <v>1378.4635499409724</v>
      </c>
      <c r="E14" s="260">
        <v>2978.6701099871207</v>
      </c>
      <c r="F14" s="260">
        <v>3485.9265222357731</v>
      </c>
      <c r="G14" s="260">
        <v>4389.6581291950333</v>
      </c>
      <c r="H14" s="260">
        <v>4177.8807283078877</v>
      </c>
      <c r="I14" s="260">
        <v>4332.5211195589582</v>
      </c>
    </row>
    <row r="15" spans="1:11" ht="20.25" customHeight="1">
      <c r="A15" s="283">
        <v>2.04</v>
      </c>
      <c r="B15" s="283" t="s">
        <v>58</v>
      </c>
      <c r="C15" s="260">
        <v>680.34672402543254</v>
      </c>
      <c r="D15" s="260">
        <v>895.8038771593541</v>
      </c>
      <c r="E15" s="260">
        <v>1183.0829436192471</v>
      </c>
      <c r="F15" s="260">
        <v>1304.635086435449</v>
      </c>
      <c r="G15" s="260">
        <v>1415.2606130191427</v>
      </c>
      <c r="H15" s="260">
        <v>1469.925888311396</v>
      </c>
      <c r="I15" s="260">
        <v>1458.0195034129654</v>
      </c>
    </row>
    <row r="16" spans="1:11" s="9" customFormat="1" ht="21" customHeight="1">
      <c r="A16" s="283">
        <v>2.0499999999999998</v>
      </c>
      <c r="B16" s="283" t="s">
        <v>25</v>
      </c>
      <c r="C16" s="260">
        <v>10641.091460815411</v>
      </c>
      <c r="D16" s="260">
        <v>12183.141123750236</v>
      </c>
      <c r="E16" s="260">
        <v>15356.579677206813</v>
      </c>
      <c r="F16" s="260">
        <v>15165.274460523942</v>
      </c>
      <c r="G16" s="260">
        <v>19432.867182813941</v>
      </c>
      <c r="H16" s="260">
        <v>19683.155874343051</v>
      </c>
      <c r="I16" s="260">
        <v>21012.987401956401</v>
      </c>
    </row>
    <row r="17" spans="1:11" s="9" customFormat="1" ht="21" customHeight="1">
      <c r="A17" s="280">
        <v>3</v>
      </c>
      <c r="B17" s="281" t="s">
        <v>28</v>
      </c>
      <c r="C17" s="282">
        <v>48408.260839203758</v>
      </c>
      <c r="D17" s="282">
        <v>56132.055570621502</v>
      </c>
      <c r="E17" s="282">
        <v>71333.689207710617</v>
      </c>
      <c r="F17" s="282">
        <v>92679.740847260226</v>
      </c>
      <c r="G17" s="282">
        <v>109697.58916881945</v>
      </c>
      <c r="H17" s="282">
        <v>129278.91982960097</v>
      </c>
      <c r="I17" s="282">
        <v>154269.79263579857</v>
      </c>
      <c r="K17" s="17"/>
    </row>
    <row r="18" spans="1:11" ht="34.5">
      <c r="A18" s="285">
        <v>3.01</v>
      </c>
      <c r="B18" s="286" t="s">
        <v>59</v>
      </c>
      <c r="C18" s="260">
        <v>13117.626524888676</v>
      </c>
      <c r="D18" s="260">
        <v>15920.644738669853</v>
      </c>
      <c r="E18" s="260">
        <v>20460.395863639911</v>
      </c>
      <c r="F18" s="260">
        <v>27890.541582897284</v>
      </c>
      <c r="G18" s="260">
        <v>33383.342535353804</v>
      </c>
      <c r="H18" s="260">
        <v>42266.98218602928</v>
      </c>
      <c r="I18" s="260">
        <v>50824.155200634355</v>
      </c>
    </row>
    <row r="19" spans="1:11" ht="22.5" customHeight="1">
      <c r="A19" s="285">
        <v>3.02</v>
      </c>
      <c r="B19" s="286" t="s">
        <v>60</v>
      </c>
      <c r="C19" s="260">
        <v>4576.6346301910526</v>
      </c>
      <c r="D19" s="260">
        <v>4487.6440712516851</v>
      </c>
      <c r="E19" s="260">
        <v>5780.7176004506073</v>
      </c>
      <c r="F19" s="260">
        <v>7260.767518561237</v>
      </c>
      <c r="G19" s="260">
        <v>9253.8876002019406</v>
      </c>
      <c r="H19" s="260">
        <v>10579.638393192239</v>
      </c>
      <c r="I19" s="260">
        <v>12210.599782909811</v>
      </c>
    </row>
    <row r="20" spans="1:11" ht="22.5" customHeight="1">
      <c r="A20" s="285">
        <v>3.03</v>
      </c>
      <c r="B20" s="286" t="s">
        <v>61</v>
      </c>
      <c r="C20" s="260">
        <v>6979.2679808855974</v>
      </c>
      <c r="D20" s="260">
        <v>7717.6988488010429</v>
      </c>
      <c r="E20" s="260">
        <v>9949.8439321543683</v>
      </c>
      <c r="F20" s="260">
        <v>13117.534951171805</v>
      </c>
      <c r="G20" s="260">
        <v>17109.067435276749</v>
      </c>
      <c r="H20" s="260">
        <v>20857.695349769157</v>
      </c>
      <c r="I20" s="260">
        <v>23278.057089698857</v>
      </c>
    </row>
    <row r="21" spans="1:11" ht="21" customHeight="1">
      <c r="A21" s="285">
        <v>3.04</v>
      </c>
      <c r="B21" s="286" t="s">
        <v>62</v>
      </c>
      <c r="C21" s="260">
        <v>1876.0714349897771</v>
      </c>
      <c r="D21" s="260">
        <v>2781.5235727725881</v>
      </c>
      <c r="E21" s="260">
        <v>3658.1097885271738</v>
      </c>
      <c r="F21" s="260">
        <v>4304.8973966278882</v>
      </c>
      <c r="G21" s="260">
        <v>5040.4456046651694</v>
      </c>
      <c r="H21" s="260">
        <v>6790.4565572236206</v>
      </c>
      <c r="I21" s="260">
        <v>9793.8554526044081</v>
      </c>
    </row>
    <row r="22" spans="1:11" ht="21" customHeight="1">
      <c r="A22" s="285">
        <v>3.05</v>
      </c>
      <c r="B22" s="287" t="s">
        <v>91</v>
      </c>
      <c r="C22" s="260">
        <v>5953.1635141750412</v>
      </c>
      <c r="D22" s="260">
        <v>7195.0205590743008</v>
      </c>
      <c r="E22" s="260">
        <v>9549.6389477224238</v>
      </c>
      <c r="F22" s="260">
        <v>13519.080126686011</v>
      </c>
      <c r="G22" s="260">
        <v>12017.907788765995</v>
      </c>
      <c r="H22" s="260">
        <v>11752.437698943257</v>
      </c>
      <c r="I22" s="260">
        <v>12788.063721497874</v>
      </c>
    </row>
    <row r="23" spans="1:11" ht="21" customHeight="1">
      <c r="A23" s="285">
        <v>3.06</v>
      </c>
      <c r="B23" s="287" t="s">
        <v>185</v>
      </c>
      <c r="C23" s="260">
        <v>1145.0895162983625</v>
      </c>
      <c r="D23" s="260">
        <v>1334.9063223735639</v>
      </c>
      <c r="E23" s="260">
        <v>2174.265538565071</v>
      </c>
      <c r="F23" s="260">
        <v>3470.0107489860256</v>
      </c>
      <c r="G23" s="260">
        <v>5562.7369190153404</v>
      </c>
      <c r="H23" s="260">
        <v>6112.6690015745025</v>
      </c>
      <c r="I23" s="260">
        <v>8789.7917409863767</v>
      </c>
    </row>
    <row r="24" spans="1:11" ht="35.25" customHeight="1">
      <c r="A24" s="285">
        <v>3.07</v>
      </c>
      <c r="B24" s="287" t="s">
        <v>184</v>
      </c>
      <c r="C24" s="260">
        <v>1612.2970837660723</v>
      </c>
      <c r="D24" s="260">
        <v>2115.0769940490654</v>
      </c>
      <c r="E24" s="260">
        <v>2664.3211878783268</v>
      </c>
      <c r="F24" s="260">
        <v>3115.2515488267509</v>
      </c>
      <c r="G24" s="260">
        <v>3678.8668460509798</v>
      </c>
      <c r="H24" s="260">
        <v>4133.2077243536205</v>
      </c>
      <c r="I24" s="260">
        <v>4839.6454439839035</v>
      </c>
    </row>
    <row r="25" spans="1:11" ht="34.5">
      <c r="A25" s="285">
        <v>3.08</v>
      </c>
      <c r="B25" s="287" t="s">
        <v>63</v>
      </c>
      <c r="C25" s="260">
        <v>4264.5444985858257</v>
      </c>
      <c r="D25" s="260">
        <v>4549.2307142553109</v>
      </c>
      <c r="E25" s="260">
        <v>5236.6084017376998</v>
      </c>
      <c r="F25" s="260">
        <v>6501.6652453797706</v>
      </c>
      <c r="G25" s="260">
        <v>7846.0512101773584</v>
      </c>
      <c r="H25" s="260">
        <v>9247.2092028977677</v>
      </c>
      <c r="I25" s="260">
        <v>10828.844944272259</v>
      </c>
    </row>
    <row r="26" spans="1:11" ht="22.5" customHeight="1">
      <c r="A26" s="285">
        <v>3.09</v>
      </c>
      <c r="B26" s="287" t="s">
        <v>7</v>
      </c>
      <c r="C26" s="260">
        <v>4693.0319436777854</v>
      </c>
      <c r="D26" s="260">
        <v>5189.4735106080916</v>
      </c>
      <c r="E26" s="260">
        <v>6279.4220073304587</v>
      </c>
      <c r="F26" s="260">
        <v>6897.521108575721</v>
      </c>
      <c r="G26" s="260">
        <v>8045.56988036045</v>
      </c>
      <c r="H26" s="260">
        <v>8880.3721389834009</v>
      </c>
      <c r="I26" s="260">
        <v>10712.408781479508</v>
      </c>
    </row>
    <row r="27" spans="1:11" ht="21" customHeight="1">
      <c r="A27" s="285">
        <v>3.1</v>
      </c>
      <c r="B27" s="287" t="s">
        <v>155</v>
      </c>
      <c r="C27" s="260">
        <v>2611.6480930888893</v>
      </c>
      <c r="D27" s="260">
        <v>3108.3950384654363</v>
      </c>
      <c r="E27" s="260">
        <v>3437.9050285337257</v>
      </c>
      <c r="F27" s="260">
        <v>3977.2355986996922</v>
      </c>
      <c r="G27" s="260">
        <v>4933.9659356817792</v>
      </c>
      <c r="H27" s="260">
        <v>5802.514399135749</v>
      </c>
      <c r="I27" s="260">
        <v>6996.4065110362826</v>
      </c>
    </row>
    <row r="28" spans="1:11" ht="18.75">
      <c r="A28" s="285">
        <v>3.11</v>
      </c>
      <c r="B28" s="239" t="s">
        <v>192</v>
      </c>
      <c r="C28" s="260">
        <v>1578.8856186566804</v>
      </c>
      <c r="D28" s="260">
        <v>1732.441200300565</v>
      </c>
      <c r="E28" s="260">
        <v>2142.4609111708555</v>
      </c>
      <c r="F28" s="260">
        <v>2625.2350208480329</v>
      </c>
      <c r="G28" s="260">
        <v>2825.7474132698926</v>
      </c>
      <c r="H28" s="260">
        <v>2855.7371774984003</v>
      </c>
      <c r="I28" s="260">
        <v>3207.9639666949515</v>
      </c>
    </row>
    <row r="29" spans="1:11" s="9" customFormat="1" ht="25.5" customHeight="1">
      <c r="A29" s="288">
        <v>4</v>
      </c>
      <c r="B29" s="255" t="s">
        <v>173</v>
      </c>
      <c r="C29" s="274">
        <v>109999.30274389277</v>
      </c>
      <c r="D29" s="274">
        <v>131984.57369731049</v>
      </c>
      <c r="E29" s="274">
        <v>160322.69324566738</v>
      </c>
      <c r="F29" s="274">
        <v>197478.17371290544</v>
      </c>
      <c r="G29" s="274">
        <v>229821.20405298859</v>
      </c>
      <c r="H29" s="274">
        <v>268364.94006223924</v>
      </c>
      <c r="I29" s="274">
        <v>311713.95002399606</v>
      </c>
      <c r="K29" s="17"/>
    </row>
    <row r="30" spans="1:11" ht="21" customHeight="1">
      <c r="A30" s="289"/>
      <c r="B30" s="290" t="s">
        <v>69</v>
      </c>
      <c r="C30" s="260">
        <v>6847.8618875922002</v>
      </c>
      <c r="D30" s="260">
        <v>14447.13048354987</v>
      </c>
      <c r="E30" s="260">
        <v>15384.412556699011</v>
      </c>
      <c r="F30" s="260">
        <v>16571.762372209898</v>
      </c>
      <c r="G30" s="260">
        <v>18404.297015652352</v>
      </c>
      <c r="H30" s="260">
        <v>21623.276112628995</v>
      </c>
      <c r="I30" s="260">
        <v>22918.292775625054</v>
      </c>
    </row>
    <row r="31" spans="1:11" ht="2.25" customHeight="1">
      <c r="A31" s="261"/>
      <c r="B31" s="251"/>
      <c r="C31" s="251"/>
      <c r="D31" s="251"/>
      <c r="E31" s="251"/>
      <c r="F31" s="251"/>
      <c r="G31" s="251"/>
      <c r="H31" s="251"/>
      <c r="I31" s="251"/>
    </row>
    <row r="32" spans="1:11" ht="37.5" customHeight="1">
      <c r="A32" s="291">
        <v>5</v>
      </c>
      <c r="B32" s="292" t="s">
        <v>174</v>
      </c>
      <c r="C32" s="293">
        <v>116847.16463148496</v>
      </c>
      <c r="D32" s="293">
        <v>146431.70418086037</v>
      </c>
      <c r="E32" s="293">
        <v>175707.10580236639</v>
      </c>
      <c r="F32" s="293">
        <v>214049.93608511533</v>
      </c>
      <c r="G32" s="293">
        <v>248225.50106864094</v>
      </c>
      <c r="H32" s="293">
        <v>289988.21617486823</v>
      </c>
      <c r="I32" s="293">
        <v>334632.24279962113</v>
      </c>
    </row>
    <row r="33" spans="1:18" ht="19.5" customHeight="1">
      <c r="A33" s="49"/>
      <c r="B33" s="50" t="s">
        <v>191</v>
      </c>
      <c r="C33" s="51"/>
      <c r="D33" s="172"/>
      <c r="E33" s="172"/>
      <c r="F33" s="172"/>
      <c r="G33" s="172"/>
      <c r="H33" s="172"/>
      <c r="I33" s="172"/>
    </row>
    <row r="34" spans="1:18" ht="16.5" customHeight="1">
      <c r="A34" s="169" t="s">
        <v>205</v>
      </c>
      <c r="C34" s="175"/>
      <c r="D34" s="175"/>
      <c r="E34" s="175"/>
      <c r="F34" s="343" t="e">
        <v>#REF!</v>
      </c>
      <c r="G34" s="34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</row>
    <row r="35" spans="1:18" ht="13.5" customHeight="1">
      <c r="A35" s="169"/>
    </row>
    <row r="36" spans="1:18" ht="37.5" customHeight="1"/>
    <row r="37" spans="1:18" ht="15.75">
      <c r="A37" s="46"/>
      <c r="C37" s="48"/>
    </row>
    <row r="38" spans="1:18" ht="17.25">
      <c r="A38" s="277" t="s">
        <v>168</v>
      </c>
      <c r="B38" s="275"/>
      <c r="C38" s="261"/>
      <c r="D38" s="251"/>
      <c r="E38" s="251"/>
    </row>
    <row r="39" spans="1:18" ht="17.25">
      <c r="A39" s="261"/>
      <c r="B39" s="275"/>
      <c r="C39" s="417"/>
      <c r="D39" s="417"/>
      <c r="E39" s="278"/>
    </row>
    <row r="40" spans="1:18" ht="22.5" customHeight="1">
      <c r="A40" s="279"/>
      <c r="B40" s="279"/>
      <c r="C40" s="384" t="s">
        <v>201</v>
      </c>
      <c r="D40" s="385" t="s">
        <v>202</v>
      </c>
      <c r="E40" s="384" t="s">
        <v>203</v>
      </c>
      <c r="F40" s="384" t="s">
        <v>179</v>
      </c>
      <c r="G40" s="386" t="s">
        <v>183</v>
      </c>
      <c r="H40" s="387" t="s">
        <v>204</v>
      </c>
      <c r="I40" s="385" t="s">
        <v>207</v>
      </c>
    </row>
    <row r="41" spans="1:18" ht="33" customHeight="1">
      <c r="A41" s="294">
        <v>1</v>
      </c>
      <c r="B41" s="295" t="s">
        <v>26</v>
      </c>
      <c r="C41" s="296">
        <v>22.990612254419034</v>
      </c>
      <c r="D41" s="296">
        <v>23.552784933074047</v>
      </c>
      <c r="E41" s="296">
        <v>22.782620561776039</v>
      </c>
      <c r="F41" s="296">
        <v>22.846311105098593</v>
      </c>
      <c r="G41" s="296">
        <v>21.997270615743975</v>
      </c>
      <c r="H41" s="296">
        <v>20.465978723790599</v>
      </c>
      <c r="I41" s="296">
        <v>19.403137797042</v>
      </c>
    </row>
    <row r="42" spans="1:18" ht="17.25" hidden="1">
      <c r="A42" s="283">
        <v>1.01</v>
      </c>
      <c r="B42" s="283" t="s">
        <v>65</v>
      </c>
      <c r="C42" s="273">
        <v>15.510687816655198</v>
      </c>
      <c r="D42" s="273">
        <v>15.636018428148798</v>
      </c>
      <c r="E42" s="273"/>
      <c r="F42" s="273"/>
      <c r="G42" s="273"/>
      <c r="H42" s="273"/>
      <c r="I42" s="273"/>
    </row>
    <row r="43" spans="1:18" ht="17.25" hidden="1">
      <c r="A43" s="283"/>
      <c r="B43" s="284" t="s">
        <v>94</v>
      </c>
      <c r="C43" s="297">
        <v>1.8003137934851949</v>
      </c>
      <c r="D43" s="297">
        <v>2.4652185223812273</v>
      </c>
      <c r="E43" s="297"/>
      <c r="F43" s="297"/>
      <c r="G43" s="297"/>
      <c r="H43" s="297"/>
      <c r="I43" s="297"/>
    </row>
    <row r="44" spans="1:18" ht="17.25" hidden="1">
      <c r="A44" s="283">
        <v>1.02</v>
      </c>
      <c r="B44" s="283" t="s">
        <v>66</v>
      </c>
      <c r="C44" s="273">
        <v>3.9582629532399292</v>
      </c>
      <c r="D44" s="273">
        <v>4.221837104244865</v>
      </c>
      <c r="E44" s="273"/>
      <c r="F44" s="273"/>
      <c r="G44" s="273"/>
      <c r="H44" s="273"/>
      <c r="I44" s="273"/>
    </row>
    <row r="45" spans="1:18" ht="17.25" hidden="1">
      <c r="A45" s="283">
        <v>1.03</v>
      </c>
      <c r="B45" s="283" t="s">
        <v>67</v>
      </c>
      <c r="C45" s="273">
        <v>1.8615278459133178</v>
      </c>
      <c r="D45" s="273">
        <v>2.1909998336778447</v>
      </c>
      <c r="E45" s="273"/>
      <c r="F45" s="273"/>
      <c r="G45" s="273"/>
      <c r="H45" s="273"/>
      <c r="I45" s="273"/>
      <c r="J45" s="19"/>
      <c r="K45" s="19"/>
      <c r="L45" s="19"/>
    </row>
    <row r="46" spans="1:18" ht="17.25" hidden="1">
      <c r="A46" s="283">
        <v>1.04</v>
      </c>
      <c r="B46" s="283" t="s">
        <v>68</v>
      </c>
      <c r="C46" s="273">
        <v>1.6601336386105903</v>
      </c>
      <c r="D46" s="273">
        <v>1.503929567002541</v>
      </c>
      <c r="E46" s="273"/>
      <c r="F46" s="273"/>
      <c r="G46" s="273"/>
      <c r="H46" s="273"/>
      <c r="I46" s="273"/>
      <c r="J46" s="19"/>
      <c r="K46" s="19"/>
      <c r="L46" s="19"/>
    </row>
    <row r="47" spans="1:18" ht="33" customHeight="1">
      <c r="A47" s="294">
        <v>2</v>
      </c>
      <c r="B47" s="295" t="s">
        <v>27</v>
      </c>
      <c r="C47" s="296">
        <v>33.001598939945644</v>
      </c>
      <c r="D47" s="296">
        <v>33.917960322842674</v>
      </c>
      <c r="E47" s="296">
        <v>32.723560276638509</v>
      </c>
      <c r="F47" s="296">
        <v>30.222051284155409</v>
      </c>
      <c r="G47" s="296">
        <v>30.27102002312715</v>
      </c>
      <c r="H47" s="296">
        <v>31.361216065655977</v>
      </c>
      <c r="I47" s="296">
        <v>31.106041332117059</v>
      </c>
      <c r="J47" s="9"/>
      <c r="K47" s="17"/>
      <c r="L47" s="9"/>
    </row>
    <row r="48" spans="1:18" ht="17.25" hidden="1">
      <c r="A48" s="283">
        <v>2.0099999999999998</v>
      </c>
      <c r="B48" s="283" t="s">
        <v>8</v>
      </c>
      <c r="C48" s="273">
        <v>8.3003645613336943</v>
      </c>
      <c r="D48" s="273">
        <v>9.6252645441423734</v>
      </c>
      <c r="E48" s="273"/>
      <c r="F48" s="273"/>
      <c r="G48" s="273"/>
      <c r="H48" s="273"/>
      <c r="I48" s="273"/>
    </row>
    <row r="49" spans="1:12" ht="17.25" hidden="1">
      <c r="A49" s="283"/>
      <c r="B49" s="284" t="s">
        <v>87</v>
      </c>
      <c r="C49" s="297" t="e">
        <v>#REF!</v>
      </c>
      <c r="D49" s="297" t="e">
        <v>#REF!</v>
      </c>
      <c r="E49" s="297"/>
      <c r="F49" s="297"/>
      <c r="G49" s="297"/>
      <c r="H49" s="297"/>
      <c r="I49" s="297"/>
    </row>
    <row r="50" spans="1:12" ht="17.25" hidden="1">
      <c r="A50" s="283">
        <v>2.02</v>
      </c>
      <c r="B50" s="283" t="s">
        <v>9</v>
      </c>
      <c r="C50" s="273">
        <v>13.202571433552974</v>
      </c>
      <c r="D50" s="273">
        <v>13.338833409900481</v>
      </c>
      <c r="E50" s="273"/>
      <c r="F50" s="273"/>
      <c r="G50" s="273"/>
      <c r="H50" s="273"/>
      <c r="I50" s="273"/>
    </row>
    <row r="51" spans="1:12" ht="17.25" hidden="1">
      <c r="A51" s="283">
        <v>2.0299999999999998</v>
      </c>
      <c r="B51" s="283" t="s">
        <v>57</v>
      </c>
      <c r="C51" s="273">
        <v>1.2063811737825458</v>
      </c>
      <c r="D51" s="273">
        <v>1.0444126243891956</v>
      </c>
      <c r="E51" s="273"/>
      <c r="F51" s="273"/>
      <c r="G51" s="273"/>
      <c r="H51" s="273"/>
      <c r="I51" s="273"/>
    </row>
    <row r="52" spans="1:12" ht="17.25" hidden="1">
      <c r="A52" s="283">
        <v>2.04</v>
      </c>
      <c r="B52" s="283" t="s">
        <v>58</v>
      </c>
      <c r="C52" s="273">
        <v>0.61850094232820563</v>
      </c>
      <c r="D52" s="273">
        <v>0.67871861996066607</v>
      </c>
      <c r="E52" s="273"/>
      <c r="F52" s="273"/>
      <c r="G52" s="273"/>
      <c r="H52" s="273"/>
      <c r="I52" s="273"/>
    </row>
    <row r="53" spans="1:12" ht="17.25" hidden="1">
      <c r="A53" s="283">
        <v>2.0499999999999998</v>
      </c>
      <c r="B53" s="283" t="s">
        <v>25</v>
      </c>
      <c r="C53" s="273">
        <v>9.6737808289482192</v>
      </c>
      <c r="D53" s="273">
        <v>9.2307311244499601</v>
      </c>
      <c r="E53" s="273"/>
      <c r="F53" s="273"/>
      <c r="G53" s="273"/>
      <c r="H53" s="273"/>
      <c r="I53" s="273"/>
      <c r="J53" s="9"/>
      <c r="K53" s="9"/>
      <c r="L53" s="9"/>
    </row>
    <row r="54" spans="1:12" ht="33" customHeight="1">
      <c r="A54" s="294">
        <v>3</v>
      </c>
      <c r="B54" s="295" t="s">
        <v>28</v>
      </c>
      <c r="C54" s="296">
        <v>44.007788805635329</v>
      </c>
      <c r="D54" s="296">
        <v>42.529254744083268</v>
      </c>
      <c r="E54" s="296">
        <v>44.493819161585449</v>
      </c>
      <c r="F54" s="296">
        <v>46.931637610745987</v>
      </c>
      <c r="G54" s="296">
        <v>47.731709361128878</v>
      </c>
      <c r="H54" s="296">
        <v>48.172805210553427</v>
      </c>
      <c r="I54" s="296">
        <v>49.490820870840949</v>
      </c>
    </row>
    <row r="55" spans="1:12" ht="34.5" hidden="1">
      <c r="A55" s="285">
        <v>3.01</v>
      </c>
      <c r="B55" s="286" t="s">
        <v>59</v>
      </c>
      <c r="C55" s="273">
        <v>11.925190612735021</v>
      </c>
      <c r="D55" s="273">
        <v>12.06250419475672</v>
      </c>
      <c r="E55" s="273"/>
      <c r="F55" s="273"/>
      <c r="G55" s="273"/>
      <c r="H55" s="273"/>
      <c r="I55" s="273"/>
    </row>
    <row r="56" spans="1:12" ht="17.25" hidden="1">
      <c r="A56" s="285">
        <v>3.02</v>
      </c>
      <c r="B56" s="286" t="s">
        <v>60</v>
      </c>
      <c r="C56" s="273">
        <v>4.1606033093197503</v>
      </c>
      <c r="D56" s="273">
        <v>3.4001277160946968</v>
      </c>
      <c r="E56" s="273"/>
      <c r="F56" s="273"/>
      <c r="G56" s="273"/>
      <c r="H56" s="273"/>
      <c r="I56" s="273"/>
    </row>
    <row r="57" spans="1:12" ht="17.25" hidden="1">
      <c r="A57" s="285">
        <v>3.03</v>
      </c>
      <c r="B57" s="286" t="s">
        <v>61</v>
      </c>
      <c r="C57" s="273">
        <v>6.3448292914502966</v>
      </c>
      <c r="D57" s="273">
        <v>5.847424916869894</v>
      </c>
      <c r="E57" s="273"/>
      <c r="F57" s="273"/>
      <c r="G57" s="273"/>
      <c r="H57" s="273"/>
      <c r="I57" s="273"/>
    </row>
    <row r="58" spans="1:12" ht="17.25" hidden="1">
      <c r="A58" s="285">
        <v>3.04</v>
      </c>
      <c r="B58" s="286" t="s">
        <v>62</v>
      </c>
      <c r="C58" s="273">
        <v>1.7055302971853954</v>
      </c>
      <c r="D58" s="273">
        <v>2.1074611182604204</v>
      </c>
      <c r="E58" s="273"/>
      <c r="F58" s="273"/>
      <c r="G58" s="273"/>
      <c r="H58" s="273"/>
      <c r="I58" s="273"/>
    </row>
    <row r="59" spans="1:12" ht="17.25" hidden="1">
      <c r="A59" s="285">
        <v>3.05</v>
      </c>
      <c r="B59" s="287" t="s">
        <v>91</v>
      </c>
      <c r="C59" s="273">
        <v>5.4120011360758964</v>
      </c>
      <c r="D59" s="273">
        <v>5.4514102349378701</v>
      </c>
      <c r="E59" s="273"/>
      <c r="F59" s="273"/>
      <c r="G59" s="273"/>
      <c r="H59" s="273"/>
      <c r="I59" s="273"/>
    </row>
    <row r="60" spans="1:12" ht="34.5" hidden="1">
      <c r="A60" s="285">
        <v>3.06</v>
      </c>
      <c r="B60" s="287" t="s">
        <v>92</v>
      </c>
      <c r="C60" s="273">
        <v>1.465733912441175</v>
      </c>
      <c r="D60" s="273">
        <v>1.602518335892587</v>
      </c>
      <c r="E60" s="273"/>
      <c r="F60" s="273"/>
      <c r="G60" s="273"/>
      <c r="H60" s="273"/>
      <c r="I60" s="273"/>
    </row>
    <row r="61" spans="1:12" ht="34.5" hidden="1">
      <c r="A61" s="285">
        <v>3.07</v>
      </c>
      <c r="B61" s="287" t="s">
        <v>63</v>
      </c>
      <c r="C61" s="273">
        <v>3.8768832094461581</v>
      </c>
      <c r="D61" s="273">
        <v>3.4467897170228254</v>
      </c>
      <c r="E61" s="273"/>
      <c r="F61" s="273"/>
      <c r="G61" s="273"/>
      <c r="H61" s="273"/>
      <c r="I61" s="273"/>
    </row>
    <row r="62" spans="1:12" ht="17.25" hidden="1">
      <c r="A62" s="285">
        <v>3.08</v>
      </c>
      <c r="B62" s="287" t="s">
        <v>7</v>
      </c>
      <c r="C62" s="273">
        <v>4.2664197195907638</v>
      </c>
      <c r="D62" s="273">
        <v>3.9318788288921374</v>
      </c>
      <c r="E62" s="273"/>
      <c r="F62" s="273"/>
      <c r="G62" s="273"/>
      <c r="H62" s="273"/>
      <c r="I62" s="273"/>
    </row>
    <row r="63" spans="1:12" ht="17.25" hidden="1">
      <c r="A63" s="285">
        <v>3.09</v>
      </c>
      <c r="B63" s="287" t="s">
        <v>64</v>
      </c>
      <c r="C63" s="273">
        <v>2.3742405887512681</v>
      </c>
      <c r="D63" s="273">
        <v>2.3551199593932375</v>
      </c>
      <c r="E63" s="273"/>
      <c r="F63" s="273"/>
      <c r="G63" s="273"/>
      <c r="H63" s="273"/>
      <c r="I63" s="273"/>
    </row>
    <row r="64" spans="1:12" ht="34.5" hidden="1">
      <c r="A64" s="285">
        <v>3.1</v>
      </c>
      <c r="B64" s="298" t="s">
        <v>93</v>
      </c>
      <c r="C64" s="273">
        <v>1.4353596607177959</v>
      </c>
      <c r="D64" s="273">
        <v>1.3126088540269065</v>
      </c>
      <c r="E64" s="273"/>
      <c r="F64" s="273"/>
      <c r="G64" s="273"/>
      <c r="H64" s="273"/>
      <c r="I64" s="273"/>
    </row>
    <row r="65" spans="1:12" ht="37.5" customHeight="1">
      <c r="A65" s="291">
        <v>4</v>
      </c>
      <c r="B65" s="292" t="s">
        <v>175</v>
      </c>
      <c r="C65" s="272">
        <v>100</v>
      </c>
      <c r="D65" s="272">
        <v>100</v>
      </c>
      <c r="E65" s="272">
        <v>100</v>
      </c>
      <c r="F65" s="272">
        <v>100</v>
      </c>
      <c r="G65" s="272">
        <v>100</v>
      </c>
      <c r="H65" s="272">
        <v>100</v>
      </c>
      <c r="I65" s="272">
        <v>100</v>
      </c>
      <c r="J65" s="9"/>
      <c r="K65" s="9"/>
      <c r="L65" s="9"/>
    </row>
    <row r="66" spans="1:12" hidden="1">
      <c r="A66" s="20"/>
      <c r="B66" s="21" t="s">
        <v>69</v>
      </c>
      <c r="C66" s="170"/>
    </row>
    <row r="67" spans="1:12" ht="36" customHeight="1">
      <c r="A67" s="294">
        <v>5</v>
      </c>
      <c r="B67" s="295" t="s">
        <v>191</v>
      </c>
      <c r="C67" s="296">
        <v>29.211160430813337</v>
      </c>
      <c r="D67" s="296">
        <v>28.133199182944402</v>
      </c>
      <c r="E67" s="296">
        <v>28.575928608111074</v>
      </c>
      <c r="F67" s="296">
        <v>29.969487903804481</v>
      </c>
      <c r="G67" s="296">
        <v>28.567822361900529</v>
      </c>
      <c r="H67" s="296">
        <v>27.030888440525942</v>
      </c>
      <c r="I67" s="296">
        <v>26.459011595255195</v>
      </c>
    </row>
    <row r="68" spans="1:12" ht="3.75" customHeight="1">
      <c r="A68" s="49"/>
      <c r="B68" s="50"/>
      <c r="C68" s="51"/>
      <c r="D68" s="172"/>
      <c r="E68" s="172"/>
      <c r="F68" s="172"/>
      <c r="G68" s="172"/>
      <c r="H68" s="172"/>
      <c r="I68" s="172"/>
    </row>
    <row r="69" spans="1:12" ht="15.75" customHeight="1">
      <c r="A69" s="52" t="s">
        <v>180</v>
      </c>
    </row>
    <row r="70" spans="1:12">
      <c r="A70" s="52"/>
    </row>
    <row r="71" spans="1:12">
      <c r="A71" s="52"/>
    </row>
  </sheetData>
  <mergeCells count="2">
    <mergeCell ref="C3:D3"/>
    <mergeCell ref="C39:D39"/>
  </mergeCells>
  <printOptions horizontalCentered="1"/>
  <pageMargins left="0.2" right="0" top="0.75" bottom="0.5" header="0.3" footer="0.3"/>
  <pageSetup scale="65" orientation="portrait" r:id="rId1"/>
  <headerFooter>
    <oddFooter xml:space="preserve">&amp;R8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COVER</vt:lpstr>
      <vt:lpstr>symbols</vt:lpstr>
      <vt:lpstr>Contents</vt:lpstr>
      <vt:lpstr>key-findings</vt:lpstr>
      <vt:lpstr>1.1</vt:lpstr>
      <vt:lpstr>1.2</vt:lpstr>
      <vt:lpstr>1.3</vt:lpstr>
      <vt:lpstr>1.4</vt:lpstr>
      <vt:lpstr>1.5-6nonoil</vt:lpstr>
      <vt:lpstr>1.7-8nonoil</vt:lpstr>
      <vt:lpstr>GDPrev2012</vt:lpstr>
      <vt:lpstr>2013provOILL</vt:lpstr>
      <vt:lpstr>2013provNON_OIL</vt:lpstr>
      <vt:lpstr>'1.1'!Print_Area</vt:lpstr>
      <vt:lpstr>'1.2'!Print_Area</vt:lpstr>
      <vt:lpstr>'1.3'!Print_Area</vt:lpstr>
      <vt:lpstr>'1.4'!Print_Area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symbols!Print_Area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2020-04-22T10:47:37Z</cp:lastPrinted>
  <dcterms:created xsi:type="dcterms:W3CDTF">2010-03-24T20:11:59Z</dcterms:created>
  <dcterms:modified xsi:type="dcterms:W3CDTF">2020-04-22T10:52:30Z</dcterms:modified>
</cp:coreProperties>
</file>